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6"/>
  </bookViews>
  <sheets>
    <sheet name="Dimensionamento de Serventes" sheetId="1" state="visible" r:id="rId2"/>
    <sheet name="Servente SEM Insalubridade" sheetId="2" state="visible" r:id="rId3"/>
    <sheet name="Servente COM Insalubridade" sheetId="3" state="visible" r:id="rId4"/>
    <sheet name="PREÇO m² ÁREAS INTERNAS" sheetId="4" state="visible" r:id="rId5"/>
    <sheet name="PREÇO m² ÁREAS EXTERNAS" sheetId="5" state="visible" r:id="rId6"/>
    <sheet name="ESQUADRIAS EXTERNAS" sheetId="6" state="visible" r:id="rId7"/>
    <sheet name="VALOR POR ÁREA E TOTAL DA PROPO" sheetId="7" state="visible" r:id="rId8"/>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<sst xmlns="http://schemas.openxmlformats.org/spreadsheetml/2006/main" count="756" uniqueCount="283">
  <si>
    <t xml:space="preserve">CAMPUS PETROLINA ZONA RURAL</t>
  </si>
  <si>
    <t xml:space="preserve">DIMENSIONAMENTO DO QUANTITATIVO DE SERVENTE DE LIMPEZA A SER CONTRATADO PARA LIMPEZA E CONSERVAÇÃO DE ACORDO COM “PRODUTIVIDADE ADOTADA VERSUS FREQUÊNCIA”</t>
  </si>
  <si>
    <t xml:space="preserve">PETROLINA ZONA RURAL</t>
  </si>
  <si>
    <t xml:space="preserve">ÁREAS INTERNAS</t>
  </si>
  <si>
    <t xml:space="preserve">ITEM</t>
  </si>
  <si>
    <t xml:space="preserve">MÃO DE OBRA/DESCRIÇÃO</t>
  </si>
  <si>
    <t xml:space="preserve">UNIDADE FORNECIMENTO</t>
  </si>
  <si>
    <t xml:space="preserve">PRODUTIVIDADE IN 05((M²)</t>
  </si>
  <si>
    <t xml:space="preserve">QUANTITATIVO / MENSAL (M²)                      (A)</t>
  </si>
  <si>
    <t xml:space="preserve">PRODUTIVIDADE HOMEM/MÊS (M²)          (B)</t>
  </si>
  <si>
    <t xml:space="preserve">ESTIMATIVA DE SERVENTES / ÁREA        (A) / (B) = ( C )</t>
  </si>
  <si>
    <t xml:space="preserve">PERIODICIDADE DA LIMPEZA                       (D)</t>
  </si>
  <si>
    <t xml:space="preserve">ESTIMATIVA DE SERVENTES PELA FREQUÊNCIA ADOTADA        (C) / (D) = ( E ) E/OU © X (D) = (E)*</t>
  </si>
  <si>
    <t xml:space="preserve">Pisos Frios</t>
  </si>
  <si>
    <r>
      <rPr>
        <sz val="10"/>
        <color rgb="FF000000"/>
        <rFont val="Arial"/>
        <family val="2"/>
        <charset val="1"/>
      </rPr>
      <t xml:space="preserve">M</t>
    </r>
    <r>
      <rPr>
        <vertAlign val="superscript"/>
        <sz val="10"/>
        <color rgb="FF000000"/>
        <rFont val="Arial"/>
        <family val="2"/>
        <charset val="1"/>
      </rPr>
      <t xml:space="preserve">2</t>
    </r>
  </si>
  <si>
    <t xml:space="preserve">800 M² A 1.200 M²</t>
  </si>
  <si>
    <t xml:space="preserve">8141</t>
  </si>
  <si>
    <t xml:space="preserve">diário</t>
  </si>
  <si>
    <t xml:space="preserve">Laboratórios</t>
  </si>
  <si>
    <t xml:space="preserve">360 M² A 450 M²</t>
  </si>
  <si>
    <t xml:space="preserve">1089</t>
  </si>
  <si>
    <t xml:space="preserve">Almoxarifado</t>
  </si>
  <si>
    <t xml:space="preserve">1.500 M² A 2.500 M²</t>
  </si>
  <si>
    <t xml:space="preserve">368</t>
  </si>
  <si>
    <t xml:space="preserve">dia sim dia não</t>
  </si>
  <si>
    <t xml:space="preserve">Oficinas</t>
  </si>
  <si>
    <t xml:space="preserve"> 1200 m² a 1800 m2</t>
  </si>
  <si>
    <t xml:space="preserve">Áreas com espaços livres - Saguão, hall e salão</t>
  </si>
  <si>
    <t xml:space="preserve">1.000 M² A 1500 M²</t>
  </si>
  <si>
    <t xml:space="preserve">1080</t>
  </si>
  <si>
    <t xml:space="preserve">Banheiros – Áreas insalubres</t>
  </si>
  <si>
    <r>
      <rPr>
        <b val="true"/>
        <sz val="10"/>
        <color rgb="FF000000"/>
        <rFont val="Arial"/>
        <family val="2"/>
        <charset val="1"/>
      </rPr>
      <t xml:space="preserve">M</t>
    </r>
    <r>
      <rPr>
        <b val="true"/>
        <vertAlign val="superscript"/>
        <sz val="10"/>
        <color rgb="FF000000"/>
        <rFont val="Arial"/>
        <family val="2"/>
        <charset val="1"/>
      </rPr>
      <t xml:space="preserve">2</t>
    </r>
  </si>
  <si>
    <t xml:space="preserve">200 M² A 300 M²</t>
  </si>
  <si>
    <t xml:space="preserve">300</t>
  </si>
  <si>
    <t xml:space="preserve">2 x ao dia</t>
  </si>
  <si>
    <t xml:space="preserve">ÁREAS EXTERNAS</t>
  </si>
  <si>
    <t xml:space="preserve">DESCRIÇÃO</t>
  </si>
  <si>
    <t xml:space="preserve">UNIDADE DE FORNECIMENTO</t>
  </si>
  <si>
    <t xml:space="preserve">PRODUTIVIDADE IN 05((M²</t>
  </si>
  <si>
    <t xml:space="preserve">PERIODICIDADE DA LIMPEZA</t>
  </si>
  <si>
    <t xml:space="preserve">ESTIMATIVA DE SERVENTES / ÁREA </t>
  </si>
  <si>
    <t xml:space="preserve">Varrição de passeios e arruamentos</t>
  </si>
  <si>
    <t xml:space="preserve">6000 M² A 9000 M²</t>
  </si>
  <si>
    <t xml:space="preserve">Pátios e áreas verdes com alta frequência</t>
  </si>
  <si>
    <t xml:space="preserve">1800 M² A 2700 M²</t>
  </si>
  <si>
    <t xml:space="preserve">Pátios e áreas verdes com média frequência </t>
  </si>
  <si>
    <t xml:space="preserve">semanal</t>
  </si>
  <si>
    <t xml:space="preserve">Pátios e áreas verdes com baixa frequência</t>
  </si>
  <si>
    <t xml:space="preserve">mensal</t>
  </si>
  <si>
    <t xml:space="preserve">Coleta de detritos em pátios e áreas verdes com frequência diária</t>
  </si>
  <si>
    <t xml:space="preserve">10000 M² </t>
  </si>
  <si>
    <t xml:space="preserve">ESQUADRIAS EXTERNAS </t>
  </si>
  <si>
    <t xml:space="preserve">Face externa sem exposição a situação de risco</t>
  </si>
  <si>
    <r>
      <rPr>
        <sz val="10"/>
        <color rgb="FF000000"/>
        <rFont val="Times New Roman"/>
        <family val="1"/>
        <charset val="1"/>
      </rPr>
      <t xml:space="preserve">M</t>
    </r>
    <r>
      <rPr>
        <vertAlign val="superscript"/>
        <sz val="10"/>
        <color rgb="FF000000"/>
        <rFont val="Times New Roman"/>
        <family val="1"/>
        <charset val="1"/>
      </rPr>
      <t xml:space="preserve">2</t>
    </r>
  </si>
  <si>
    <t xml:space="preserve"> 300 m² a 380 m²</t>
  </si>
  <si>
    <t xml:space="preserve">Face Interna</t>
  </si>
  <si>
    <t xml:space="preserve">TOTAL ESTIMADO CONSIDERANDO ÁREAS E PERIODICIDADE </t>
  </si>
  <si>
    <t xml:space="preserve">TOTAL DA CONTRATAÇÃO COM INSALUBRIDADE </t>
  </si>
  <si>
    <t xml:space="preserve">TOTAL DA CONTRATAÇÃO SEM INSALUBRIDADE</t>
  </si>
  <si>
    <t xml:space="preserve">TOTAL ESTIMADO DE SERVENTES PARA CONTRATAÇÃO</t>
  </si>
  <si>
    <t xml:space="preserve">FATOR DE ARREDONDAMENTO COM INSALUBRIDADE</t>
  </si>
  <si>
    <t xml:space="preserve">FATOR DE ARREDONDAMENTO SEM INSALUBRIDADE</t>
  </si>
  <si>
    <t xml:space="preserve">*A Quantidade em Fração Estimada de Serventes (Coluna C) foi dividida nos casos em que a periodicidade dos serviços serão prestados em dias diferentes, ou seja, quando a Periodicidade for: “Diária”(divide-se por um); “Dia sim/Dia não – dias alternados”(divide-se por 2); “Semanal”(divide-se por 5), “Quinzenal”(divide-se por 15); “Mensal”(divide-se por 30); “Bimestral”(divide-se por 60); e assim por diante segue o mesmo raciocínio, com isso, tendo como resultado final os valores na última (Coluna E)*. No caso das áreas que serão limpas mais de uma vez por dia, foi realizada a multiplicação entre a Quantidade em Fração Estimada de Serventes (Coluna C) pelo número que representa a quantidade de vezes que serão limpas de cada tipo de Periodicidade (coluna D), ou seja, quando o número de vezes de limpeza for: “1x ao dia”(multiplicado por 1); “2x ao dia”(multiplicado por 2), “3x ao dia”(multiplicado por 3); e assim por diante segue o mesmo raciocínio, com isso, tendo como resultado final os valores na última (Coluna E)*.</t>
  </si>
  <si>
    <t xml:space="preserve">PLANILHA BASE LICITATÓRIA –  IF SERTÃO – PE - GRUPO 2 - CAMPUS PETROLINA, ZONA RURAL</t>
  </si>
  <si>
    <t xml:space="preserve">MODELO DE PLANILHA DE CUSTOS E FORMAÇÃO DE PREÇOS</t>
  </si>
  <si>
    <t xml:space="preserve">Nº Processo:</t>
  </si>
  <si>
    <t xml:space="preserve">Licitação Nº:</t>
  </si>
  <si>
    <t xml:space="preserve">Dia __/__/__ às __:__ horas</t>
  </si>
  <si>
    <t xml:space="preserve">DISCRIMINAÇÃO DOS SERVIÇOS (DADOS REFERENTES À CONTRATAÇÃO)</t>
  </si>
  <si>
    <t xml:space="preserve">A</t>
  </si>
  <si>
    <t xml:space="preserve">Data de apresentação da proposta (dia/mês/ano)</t>
  </si>
  <si>
    <t xml:space="preserve">XX/XX/XXXX</t>
  </si>
  <si>
    <t xml:space="preserve">B</t>
  </si>
  <si>
    <t xml:space="preserve">Município/UF</t>
  </si>
  <si>
    <t xml:space="preserve">Petrolina/PE</t>
  </si>
  <si>
    <t xml:space="preserve">C</t>
  </si>
  <si>
    <t xml:space="preserve">Ano Acordo, Convenção ou Sentença Normativa em Dissídio Coletivo</t>
  </si>
  <si>
    <t xml:space="preserve">PE000123/2024</t>
  </si>
  <si>
    <t xml:space="preserve">D</t>
  </si>
  <si>
    <t xml:space="preserve">Nº de meses de execução contratual</t>
  </si>
  <si>
    <t xml:space="preserve">IDENTIFICAÇÃO DO SERVIÇO</t>
  </si>
  <si>
    <t xml:space="preserve">Tipo de Serviço</t>
  </si>
  <si>
    <t xml:space="preserve">Unidade de Medida</t>
  </si>
  <si>
    <t xml:space="preserve"> Quantidade total a contratar (em função da unidade de medida)</t>
  </si>
  <si>
    <t xml:space="preserve">Limpeza e Conservação</t>
  </si>
  <si>
    <t xml:space="preserve">Posto de Limpeza e Conservação</t>
  </si>
  <si>
    <t xml:space="preserve">13 POSTOS</t>
  </si>
  <si>
    <t xml:space="preserve">Nota (1) - Esta tabela poderá ser adaptada às características do serviço contratado, inclusive no que concerne às rubricas e suas respectivas provisões e/ou estimativas, desde que haja justificativa.</t>
  </si>
  <si>
    <t xml:space="preserve">Nota (2)- As provisões constantes desta planilha poderão ser desnecessárias quando se tratar de determinados serviços que prescindam da dedicação exclusiva dos trabalhadores da contratada para com a administração.</t>
  </si>
  <si>
    <t xml:space="preserve">1. MÓDULOS</t>
  </si>
  <si>
    <t xml:space="preserve">Mão de obra</t>
  </si>
  <si>
    <t xml:space="preserve">Mão de obra vinculada à execução contratual</t>
  </si>
  <si>
    <t xml:space="preserve">Dados para composição dos custos referente à mão de obra</t>
  </si>
  <si>
    <t xml:space="preserve">Tipo de serviço (mesmo serviço com características distintas)</t>
  </si>
  <si>
    <t xml:space="preserve">Classificação Brasileira de Ocupações (CBO)</t>
  </si>
  <si>
    <t xml:space="preserve">Salário Normativo da Categoria Profissional</t>
  </si>
  <si>
    <t xml:space="preserve">Data base da categoria (dia/mês/ano)</t>
  </si>
  <si>
    <t xml:space="preserve">Nota 1: Deverá ser elaborado um quadro para cada tipo de serviço.</t>
  </si>
  <si>
    <t xml:space="preserve">Nota 2: A planilha será calculada considerando o valor mensal do empregado.</t>
  </si>
  <si>
    <t xml:space="preserve"> MÓDULO 1 :   COMPOSIÇÃO DA REMUNERAÇÃO</t>
  </si>
  <si>
    <t xml:space="preserve">Composição da Remuneração</t>
  </si>
  <si>
    <t xml:space="preserve">Valor (R$)</t>
  </si>
  <si>
    <t xml:space="preserve">Salário Base</t>
  </si>
  <si>
    <t xml:space="preserve">Total</t>
  </si>
  <si>
    <t xml:space="preserve">Nota 1: O Módulo 1 refere-se ao valor mensal devido ao empregado pela prestação do serviço no período de 12 meses.</t>
  </si>
  <si>
    <t xml:space="preserve">Módulo 2 - Encargos e Benefícios Anuais, Mensais e Diários</t>
  </si>
  <si>
    <t xml:space="preserve">Submódulo 2.1 - 13º (décimo terceiro) Salário, Férias e Adicional de Férias</t>
  </si>
  <si>
    <t xml:space="preserve">2.1</t>
  </si>
  <si>
    <t xml:space="preserve">13º (décimo terceiro) Salário, Férias e Adicional de Férias</t>
  </si>
  <si>
    <t xml:space="preserve">%</t>
  </si>
  <si>
    <t xml:space="preserve">13 º (décimo terceiro) Salário</t>
  </si>
  <si>
    <t xml:space="preserve">Adicional de férias</t>
  </si>
  <si>
    <t xml:space="preserve">Nota 1: Como a planilha de custos e formação de preços é calculada mensalmente, provisiona-se proporcionalmente 1/12 (um doze avos) dos valores referentes a gratificação natalina e adicional de férias.</t>
  </si>
  <si>
    <t xml:space="preserve">Nota 2: O adicional de férias contido no Submódulo 2.1 corresponde a 1/3 (um terço) da remuneração que por sua vez é divido por 12 (doze) conforme Nota 1 acima.</t>
  </si>
  <si>
    <t xml:space="preserve">Submódulo 2.2 - Encargos Previdenciários (GPS), Fundo de Garantia por Tempo de Serviço (FGTS) e outras contribuições.</t>
  </si>
  <si>
    <t xml:space="preserve"> Base de cálculo submódulo 2.2 = Módulo 1 + Submódulo 2.1</t>
  </si>
  <si>
    <t xml:space="preserve">2.2</t>
  </si>
  <si>
    <t xml:space="preserve">GPS, FGTS e outras contribuições</t>
  </si>
  <si>
    <t xml:space="preserve">Percentual (%)</t>
  </si>
  <si>
    <t xml:space="preserve">INSS</t>
  </si>
  <si>
    <t xml:space="preserve">Salário Educação</t>
  </si>
  <si>
    <t xml:space="preserve">SAT</t>
  </si>
  <si>
    <t xml:space="preserve">SESC OU SESI</t>
  </si>
  <si>
    <t xml:space="preserve">E</t>
  </si>
  <si>
    <t xml:space="preserve">SENAI - SENAC</t>
  </si>
  <si>
    <t xml:space="preserve">F</t>
  </si>
  <si>
    <t xml:space="preserve">SEBRAE</t>
  </si>
  <si>
    <t xml:space="preserve">G</t>
  </si>
  <si>
    <t xml:space="preserve">INCRA</t>
  </si>
  <si>
    <t xml:space="preserve">H</t>
  </si>
  <si>
    <t xml:space="preserve">FGTS</t>
  </si>
  <si>
    <t xml:space="preserve">Nota 1: Os percentuais dos encargos previdenciários, do FGTS e demais contribuições são aqueles estabelecidos pela legislação vigente.</t>
  </si>
  <si>
    <t xml:space="preserve">Nota 2: O SAT a depender do grau de risco do serviço irá variar entre 1%, para risco leve, de 2%, para risco médio, e de 3% de risco grave.</t>
  </si>
  <si>
    <t xml:space="preserve">Nota 3: O Fator Acidentário de Prevenção – FAP é um multiplicador no qual a alíquota do SAT poderá ser reduzida, em até cinquenta por cento, ou aumentada, em  até cem por cento (O Multiplicador FAP vai de 0,5 a 2), portanto o item C – SAT pode variar de 0,5% a 6%</t>
  </si>
  <si>
    <t xml:space="preserve">Nota 4: Esses percentuais incidem sobre o Módulo 1 + Submódulo 2.1.</t>
  </si>
  <si>
    <t xml:space="preserve">Submódulo 2.3 - Benefícios Mensais e Diários.</t>
  </si>
  <si>
    <t xml:space="preserve">2.3</t>
  </si>
  <si>
    <t xml:space="preserve">Benefícios Mensais e Diários</t>
  </si>
  <si>
    <t xml:space="preserve">Transporte </t>
  </si>
  <si>
    <t xml:space="preserve">Auxílio Refeição/Alimentação - Cláusula Nona - CCTPE 123/2024</t>
  </si>
  <si>
    <r>
      <rPr>
        <sz val="10"/>
        <rFont val="Arial"/>
        <family val="2"/>
        <charset val="1"/>
      </rPr>
      <t xml:space="preserve">Cesta Básica - Cláusula Décima Primeira - CCTPE </t>
    </r>
    <r>
      <rPr>
        <sz val="10"/>
        <color rgb="FF000000"/>
        <rFont val="Arial"/>
        <family val="2"/>
        <charset val="1"/>
      </rPr>
      <t xml:space="preserve">123/2024</t>
    </r>
  </si>
  <si>
    <r>
      <rPr>
        <sz val="10"/>
        <rFont val="Arial"/>
        <family val="2"/>
        <charset val="1"/>
      </rPr>
      <t xml:space="preserve">Cobertura Social - Cláusula Décima Terceira - CCTPE </t>
    </r>
    <r>
      <rPr>
        <sz val="10"/>
        <color rgb="FF000000"/>
        <rFont val="Arial"/>
        <family val="2"/>
        <charset val="1"/>
      </rPr>
      <t xml:space="preserve">123/2024</t>
    </r>
  </si>
  <si>
    <t xml:space="preserve">OUTROS</t>
  </si>
  <si>
    <t xml:space="preserve">Nota 1: O valor informado deverá ser o custo real do benefício (descontado o valor eventualmente pago pelo empregado).</t>
  </si>
  <si>
    <t xml:space="preserve">Nota 2: Observar a previsão dos benefícios contidos em Acordos, Convenções e Dissídios Coletivos de Trabalho e atentar-se ao disposto no art. 6º desta Instrução Normativa,</t>
  </si>
  <si>
    <t xml:space="preserve">Nota 3: Os valores do Auxílio Alimentação poderão ser reduzidos em 20%, caso a empresa comprove inscrição no PAT (Programa de Alimentação do Trabalhador).</t>
  </si>
  <si>
    <t xml:space="preserve">Quadro Resumo do Módulo 2 - Encargos e Benefícios anuais, mensais e diários</t>
  </si>
  <si>
    <t xml:space="preserve">Encargos e Benefícios Anuais, Mensais e Diários</t>
  </si>
  <si>
    <t xml:space="preserve">Módulo 3 -  Provisão para Rescisão</t>
  </si>
  <si>
    <t xml:space="preserve">Provisão para Rescisão</t>
  </si>
  <si>
    <t xml:space="preserve">Aviso prévio indenizado</t>
  </si>
  <si>
    <t xml:space="preserve">Incidência do FGTS sobre aviso prévio indenizado</t>
  </si>
  <si>
    <t xml:space="preserve">Multa sobre FGTS  sobre o aviso prévio indenizado e trabalhado</t>
  </si>
  <si>
    <t xml:space="preserve">Aviso prévio trabalhado </t>
  </si>
  <si>
    <t xml:space="preserve">Incidência dos encargos do submódulo 2.2 sobre o Aviso Prévio Trabalhado</t>
  </si>
  <si>
    <t xml:space="preserve">TOTAL</t>
  </si>
  <si>
    <t xml:space="preserve">Nota 01: De acordo com o entendimento do TCU no Acórdão nº 1.186/2017 - Plenário, a Administração "deve estabelecer na minuta do contrato que a parcela mensal a título de aviso prévio trabalhado será no percentual máximo de 1,94% no primeiro ano, e, em caso de prorrogação do contrato, o percentual máximo dessa parcela será de 0,194% a cada ano de prorrogação, a ser incluído por ocasião da formulação do aditivo da prorrogação do contrato, conforme a Lei 12.506/2011" (Enunciado do Boletim de Jurisprudência nº 176/2017). A título informativo, deve-se atentar para as orientações da Nota Técnica nº 652/2017 - MP, que trata justamente sobre o cálculo das eventuais deduções a serem feitas a cada ano de execução contratual;</t>
  </si>
  <si>
    <t xml:space="preserve">Nota 2: O percentual utilizado para cálculo do Aviso Prévio Indenizado (A) leva em conta a probabilidade de acontecer mediante base estatística, normalmente pesquisando-se a RAIS para o serviço. A base estatística utilizada para basear a planilha de custos foi de 5%, portanto: (Mês não trabalhado / Meses do ano) x Base Estatística de empregados demitidos com aviso prévio Indenizado - (1/12) x 5% = 0,42%</t>
  </si>
  <si>
    <t xml:space="preserve">Nota 3: Tendo em vista a edição da Lei nº 13.932/19, que extinguiu, a partir de 1º de janeiro de 2020, a contribuição social instituída por meio do art. 1º da Lei Complementar nº 110/2001, assim alerta-se o Gestor a respeito das orientações publicadas pela Secretaria de Gestão do Ministério da Economia no Portal de Compras Governamentais acerca do assunto (disponível em: https://www.gov.br/compras/pt-br/centrais-de-conteudo/orientacoes-e-procedimentos/26-extincao-da-contribuicao-social-de-10-sobre-o-fgts-e-os-contratos-administrativos),
                                                                                                                                                                                                               A saber:
(ii) Para as novas contratações:
a) Devem ser adequadas à nova lei, ou seja, devem excluir da planilha de formação de preços - Módulo 'Provisão para Rescisão' da Planilha de Custo (Anexo VII-D da In nº 5, de 26 de maio de 2017) - a rubrica “Contribuição Social” de 10% sobre o FGTS em caso de demissão sem justa causa, prevista no Módulo 'Provisão para Rescisão' da Planilha de Custo (Anexo VII-D da In nº 5, de 26 de maio de 2017); e
b) Para a Conta-Depósito Vinculada - Bloqueada para Movimentação, adequar a planilha de
formação de preços, observado o percentual explicado na alínea ‘b’ do item (i) acima.</t>
  </si>
  <si>
    <t xml:space="preserve">Módulo 4 -  Custo de Reposição do Profissional Ausente</t>
  </si>
  <si>
    <t xml:space="preserve">Nota 1: Os itens que contemplam o módulo 4 se referem ao custo dos dias trabalhados pelo repositor/substituto, quando o empregado alocado na prestação de serviço estiver ausente, conforme as previsões estabelecidas na legislação. (Redação dada pela Instrução Normativa nº 7, de 2018)</t>
  </si>
  <si>
    <t xml:space="preserve">Base de cálculo do Módulo 4 = Módulo 1 + Módulo 2 + Módulo 3</t>
  </si>
  <si>
    <t xml:space="preserve">Submódulo 4.1 –  Ausências Legais</t>
  </si>
  <si>
    <t xml:space="preserve">4.1</t>
  </si>
  <si>
    <t xml:space="preserve">Ausências legais</t>
  </si>
  <si>
    <t xml:space="preserve">Estimativa (%)</t>
  </si>
  <si>
    <t xml:space="preserve">Férias</t>
  </si>
  <si>
    <t xml:space="preserve">Licença paternidade</t>
  </si>
  <si>
    <t xml:space="preserve">Acidente de trabalho</t>
  </si>
  <si>
    <t xml:space="preserve">Afastamento maternidade</t>
  </si>
  <si>
    <t xml:space="preserve">Licença Saúde</t>
  </si>
  <si>
    <t xml:space="preserve">Nota: As alíneas “A” a “F” referem-se somente ao custo que será pago ao repositor pelos dias trabalhados quando da necessidade de substituir a mão de obra alocada na prestação do serviço.</t>
  </si>
  <si>
    <r>
      <rPr>
        <b val="true"/>
        <sz val="10"/>
        <color rgb="FF000000"/>
        <rFont val="Arial"/>
        <family val="2"/>
        <charset val="1"/>
      </rPr>
      <t xml:space="preserve">Férias:</t>
    </r>
    <r>
      <rPr>
        <sz val="10"/>
        <color rgb="FF000000"/>
        <rFont val="Arial"/>
        <family val="2"/>
        <charset val="1"/>
      </rPr>
      <t xml:space="preserve"> Todo trabalhador tem direito a um período de férias após 12 meses de trabalho (período aquisitivo). Supondo que o empregado não tenha nenhuma falta injustificada no período aquisitivo, ele terá direito a afastar-se do trabalho por 30 dias, sem prejuízo da remuneração (férias). Ao conceder o direito de férias aos seus empregados, a empresa contratada tem dois custos: pagar o salário relativo ao período de férias, acrescido do respectivo adicional (1/3) àquele que frui o direito; e, para que o posto não fique descoberto, deverá colocar um substituto, ao qual deverá remunerar com o mesmo salário do substituído. Base de Cálculo: Módulo 1 + Módulo 2 + Módulo 3. Percentual: 8,33%. Fórmula = (1/12) x 100 = 8,33%. Metodologia de Cálculo: Deve-se provisionar o custo mensal que a contratada tem com a remuneração do substituto do empregado que goza férias, ou seja, a remuneração correspondente a 30 dias. </t>
    </r>
  </si>
  <si>
    <r>
      <rPr>
        <b val="true"/>
        <sz val="10"/>
        <color rgb="FF000000"/>
        <rFont val="Arial"/>
        <family val="2"/>
        <charset val="1"/>
      </rPr>
      <t xml:space="preserve">Ausências Legais:</t>
    </r>
    <r>
      <rPr>
        <sz val="10"/>
        <color rgb="FF000000"/>
        <rFont val="Arial"/>
        <family val="2"/>
        <charset val="1"/>
      </rPr>
      <t xml:space="preserve"> A legislação prevê hipóteses de faltas justificadas, vale dizer, situações em que o empregado poderá faltar ao serviço e não ter qualquer desconto na remuneração(por exemplo: doação de sangue, retirar título de eleitor, falecimento de cônjuge etc.). Ocorrendo isso durante a execução do contrato, a empresa terá o custo de colocação de um substituto no lugar daquele prestador de serviço ausente. Essa despesa é calculada por estimativa. Preveem-se quantos dias, no período de um ano, esse evento poderá ocorrer, calcula-se o valor correspondente, com base na remuneração do empregado. Base de Cálculo: Módulo 1 + Módulo 2 + Módulo 3. Percentual: 2,22%. Fórmula = [(8/30)/12] x 100 = 2,22%. Metodologia de Cálculo: Calcula-se o número de dias de ausências legais (8 dias), dividido por 30 (dias) e dividindo-se o resultado por 12 (meses). </t>
    </r>
  </si>
  <si>
    <r>
      <rPr>
        <b val="true"/>
        <sz val="10"/>
        <color rgb="FF000000"/>
        <rFont val="Arial"/>
        <family val="2"/>
        <charset val="1"/>
      </rPr>
      <t xml:space="preserve">Licença Paternidade: </t>
    </r>
    <r>
      <rPr>
        <sz val="10"/>
        <color rgb="FF000000"/>
        <rFont val="Arial"/>
        <family val="2"/>
        <charset val="1"/>
      </rPr>
      <t xml:space="preserve">Todo trabalhador que tiver filho terá direito a afastar-se do trabalho por 20 dias, sem prejuízo da remuneração conforme disposição constante do art. 10, § 1º, do ADCT, CF/88 e do inciso II do art. 1º da Lei nº 11.770/2008. Assim, o contratado terá o custo de colocação de um substituto no lugar daquele prestador de serviço ausente. Essa despesa é calculada por estimativa. Estima-se a probabilidade de ocorrência, no período de um ano, desse evento, calcula-se o valor correspondente, com base na remuneração do empregado. A contratada, em sua proposta, é quem dará a informação que retrata a sua realidade, que deverá ser observada durante toda a execução do contrato. Base de Cálculo: Módulo 1 + Módulo 2 + Módulo 3. Percentual: 0,04%. {[(20/30)/12] x 1,416% x 45,22%} x 100= 0,04. Metodologia de Cálculo: A provisão para este item corresponde a 20 dias referentes à licença, divididos por 30 dias do mês, dividindo-se esse resultado por 12 meses do ano, multiplicando-se por 1,416%, que corresponde ao percentual referente à taxa bruta de natalidade no Brasil em 2015. Por fim, multiplica-se o resultado pelos percentuais de participação masculina nos serviços de vigilância e de limpeza e conservação (86,46% e 45,22%, respectivamente), utilizemos o percentual referente a serviços de limpeza </t>
    </r>
  </si>
  <si>
    <r>
      <rPr>
        <b val="true"/>
        <sz val="10"/>
        <color rgb="FF000000"/>
        <rFont val="Arial"/>
        <family val="2"/>
        <charset val="1"/>
      </rPr>
      <t xml:space="preserve">Acidente de Trabalho:</t>
    </r>
    <r>
      <rPr>
        <sz val="10"/>
        <color rgb="FF000000"/>
        <rFont val="Arial"/>
        <family val="2"/>
        <charset val="1"/>
      </rPr>
      <t xml:space="preserve"> Todo trabalhador/segurado da Previdência Social tem direito a um benefício previdenciário, em caso de moléstia que o afaste do trabalho por mais de 15 dias, em virtude de acidentes no exercício da atividade profissional, ou doenças adquiridas ou desencadeadas pelo exercício do trabalho ou das condições em que este é realizado e com ele se relacione diretamente. O benefício é o mesmo auxílio devido em caso de doença. Até o 15º dia, a remuneração é paga normalmente pela empresa. Do 16º dia em diante, o trabalhador recebe o benefício previdenciário. Na ocorrência do sinistro, o contratado terá o custo de colocação de um substituto no lugar daquele prestador de serviço afastado. Essa despesa é calculada por estimativa. Preveem-se quantos dias, no período de um ano, esse evento poderá ocorrer, calcula-se o valor correspondente, com base na remuneração do empregado. O contratado, em sua proposta, é quem dará a informação que retrata a sua realidade, que deverá ser observada durante toda a execução do contrato. Base de Cálculo: Módulo 1 + Módulo 2 + Módulo 3. Percentual: 0,02%. Fórmula: [(15/30)/12] x 0,44%} x 100 = 0,02%. De acordo com o Observatório de Segurança e Saúde no Trabalho, foram concedidos, em 2018, 154.800 benefícios previdenciários acidentários (B91). Utilizamos o B91 porque ele é o benefício devido ao segurado incapacitado, em decorrência de acidente de trabalho ou doença Profissional, para o seu trabalho ou para a sua atividade habitual por mais de quinze dias consecutivos, contanto que o segurado seja empregado, empregado doméstico, trabalhador avulso ou segurado especial. Verificamos ainda que no quadro sintético divulgado pelo IBGE[1] havia, com carteira assinada, 32.997.000 empregados e 1.811.000 trabalhadores domésticos, totalizando 34.808.000. Não consideramos outros tipos de segurados em nossa estimativa. Assim sendo, dividindose o total de benefícios previdenciários (154.800) pelo número de empregados com carteira assinada, chega-se ao percentual de 0,44%, o qual multiplica a equação acima demonstrada </t>
    </r>
  </si>
  <si>
    <r>
      <rPr>
        <b val="true"/>
        <sz val="10"/>
        <color rgb="FF000000"/>
        <rFont val="Arial"/>
        <family val="2"/>
        <charset val="1"/>
      </rPr>
      <t xml:space="preserve">Afastamento Maternidade: </t>
    </r>
    <r>
      <rPr>
        <sz val="10"/>
        <color rgb="FF000000"/>
        <rFont val="Arial"/>
        <family val="2"/>
        <charset val="1"/>
      </rPr>
      <t xml:space="preserve">O valor final do afastamento maternidade é calculado a partir do custo efetivo da licença maternidade, do número de meses da licença, no percentual de mulheres com emprego formal de trabalho, na fecundidade média e no período de idade fértil das mulheres. Nesse caso, o INSS reembolsa o salário da beneficiária. Entretanto, a empresa necessita repor a empregada, pagando-lhe o salário devido e, ainda, contando-se os demais encargos, como férias, adicional de férias, 13º salário, encargos previdenciários, FGTS, bem como benefícios como a assistência médica (se prevista em norma coletiva de trabalho, acordos, convenções ou sentenças normativas em dissídios coletivos). Base de Cálculo: Módulo 1 + Módulo 2 + Módulo 3. Percentual: 0,14% {[(180/30)/12] x 1,416% x 54,78% x 36,80%} x 100= 0,14%. Metodologia de Cálculo Para o cálculo do percentual referente ao afastamento maternidade, considera-se o número de meses de licença-maternidade no ano que, atualmente, é de 180 dias. Deve-se, então, dividir o referido período por 30 dias e novamente por 12 meses, multiplicando-se, então, por 1,416%, que corresponde ao percentual referente à taxa bruta de natalidade no Brasil em 2015. Após, multiplica-se o resultado pelos percentuais de participação feminina nos serviços de vigilância e de limpeza e conservação (13,54% e 54,78%, respectivamente) Utilizemos o percentual referente a serviço de limpeza. Aplica-se, por fim, o percentual de encargos sociais devidos pelo empregador, que, no caso deste estudo, é de 36,80%, tendo em vista que o empregador arca somente com a parcela relativa aos encargos sociais da trabalhadora, ficando o pagamento do salário a cargo do INSS. </t>
    </r>
  </si>
  <si>
    <r>
      <rPr>
        <b val="true"/>
        <sz val="10"/>
        <color rgb="FF000000"/>
        <rFont val="Arial"/>
        <family val="2"/>
        <charset val="1"/>
      </rPr>
      <t xml:space="preserve">Licença saúde: </t>
    </r>
    <r>
      <rPr>
        <sz val="10"/>
        <color rgb="FF000000"/>
        <rFont val="Arial"/>
        <family val="2"/>
        <charset val="1"/>
      </rPr>
      <t xml:space="preserve">O artigo 131, inciso III, da CLT, onera a empresa com até 15 (quinze) ausências do empregado por motivo de acidente ou doença atestada pelo INSS; Esta parcela refere-se aos dias em que o empregado fica doente e a contratada deve providenciar sua substituição. Entendemos que deva ser adotado 5,96 dias, conforme consta do memorial de cálculo encaminhado pelo MP, devendo-se converter esses dias em mês e depois dividi-lo pelo número de meses no ano. (Acórdão 1753/2008 – Plenário TCU). Base de Cálculo: Módulo 1 + Módulo 2 + Módulo 3: Fórmula: (5,96/30)/12x100 = 1,66% </t>
    </r>
  </si>
  <si>
    <t xml:space="preserve">Submódulo 4.2 – Intrajornada</t>
  </si>
  <si>
    <t xml:space="preserve">4.2</t>
  </si>
  <si>
    <t xml:space="preserve">Intrajornada</t>
  </si>
  <si>
    <t xml:space="preserve">Substituto na cobertura de Intervalo para repouso ou alimentação</t>
  </si>
  <si>
    <t xml:space="preserve">Toral</t>
  </si>
  <si>
    <t xml:space="preserve">Nota: Quando houver a necessidade de reposição de um empregado durante sua ausência nos casos de intervalo para repouso ou alimentação deve-se contemplar o Submódulo 4.2.</t>
  </si>
  <si>
    <t xml:space="preserve">Quadro Resumo do Módulo 4 - Custo de Reposição do Profissional Ausente</t>
  </si>
  <si>
    <t xml:space="preserve">Custo de Reposição do Profissional Ausente</t>
  </si>
  <si>
    <t xml:space="preserve">Módulo 5 - Insumos Diversos</t>
  </si>
  <si>
    <t xml:space="preserve">Insumos Diversos</t>
  </si>
  <si>
    <t xml:space="preserve">Uniformes</t>
  </si>
  <si>
    <t xml:space="preserve">Materiais</t>
  </si>
  <si>
    <t xml:space="preserve">Equipamentos</t>
  </si>
  <si>
    <t xml:space="preserve">Outros (EPI)</t>
  </si>
  <si>
    <t xml:space="preserve">Nota: Valores mensais estimados por empregado.</t>
  </si>
  <si>
    <t xml:space="preserve"> MÓDULO 6 - CUSTOS INDIRETOS, TRIBUTOS E LUCRO</t>
  </si>
  <si>
    <t xml:space="preserve">Base de cálculo do Módulo 6 = Módulo 1 + Módulo 2 + Módulo 3 + Módulo 4 + Módulo 5.</t>
  </si>
  <si>
    <t xml:space="preserve">Custos Indiretos, Tributos e Lucro</t>
  </si>
  <si>
    <t xml:space="preserve">Custos Indiretos</t>
  </si>
  <si>
    <t xml:space="preserve">Lucro</t>
  </si>
  <si>
    <t xml:space="preserve">Tributos</t>
  </si>
  <si>
    <t xml:space="preserve">C.1. Tributos Federais (Cofins)</t>
  </si>
  <si>
    <t xml:space="preserve">C.2. Tributos Federais (Pis)</t>
  </si>
  <si>
    <t xml:space="preserve">C.3. Tributos Municipais (ISS)</t>
  </si>
  <si>
    <t xml:space="preserve">Nota (1): Custos Indiretos, Tributos e Lucro por empregado.</t>
  </si>
  <si>
    <t xml:space="preserve">Nota (2): O valor referente a tributos é obtido aplicando-se o percentual sobre o valor do faturamento.</t>
  </si>
  <si>
    <t xml:space="preserve">Nota (3): As alíquotas de PIS 1,65% e COFINS 7,60% estão calculadas para o Regime de Lucro Real</t>
  </si>
  <si>
    <t xml:space="preserve">Nota (4): As alíquotas de Regime de Lucro Presumido são PIS 0,65% e COFINS 3%.</t>
  </si>
  <si>
    <t xml:space="preserve">Nota (5): Na elaboração dos termos de referência e editais, os órgãos e entidades deverão exigir que os licitantes, quando tributados pelo regime de incidência não-cumulativa de PIS e COFINS, cotem na planilha de custos e formação de preços (que detalham os componentes dos seus custos) as alíquotas médias efetivamente recolhidas dessas contribuições.</t>
  </si>
  <si>
    <t xml:space="preserve">Nota (6):Foi utilizado como base para os cálculos dos Custos Indiretos e Lucro o Caderno Técnico de Contratação de Limpeza e Conservação do Ministério da Economia de 2019. Adaptando-se o percentual do lucro à base de Cálculo utilizada nas planilhas de Custos das licitações anteriores.</t>
  </si>
  <si>
    <t xml:space="preserve">2. QUADRO RESUMO DO CUSTO POR EMPREGADO</t>
  </si>
  <si>
    <t xml:space="preserve">Mão de obra vinculada à execução contratual (valor por empregado)</t>
  </si>
  <si>
    <t xml:space="preserve">(R$)</t>
  </si>
  <si>
    <t xml:space="preserve">Módulo 1 – Composição da Remuneração</t>
  </si>
  <si>
    <t xml:space="preserve">Módulo 2 – Encargos e Benefícios Anuais, Mensais e Diários</t>
  </si>
  <si>
    <t xml:space="preserve">Módulo 3 – Provisão para Rescisão</t>
  </si>
  <si>
    <t xml:space="preserve">Módulo 4 – Custo de Reposição do Profissional Ausente</t>
  </si>
  <si>
    <t xml:space="preserve">Módulo 5 – Insumos Diversos</t>
  </si>
  <si>
    <t xml:space="preserve">Subtotal (A + B +C+ D + E)</t>
  </si>
  <si>
    <t xml:space="preserve">Módulo 6 – Custos Indiretos, Tributos e Lucro</t>
  </si>
  <si>
    <t xml:space="preserve">Valor total por empregado</t>
  </si>
  <si>
    <t xml:space="preserve">3. QUADRO RESUMO DO VALOR MENSAL DOS SERVIÇOS</t>
  </si>
  <si>
    <t xml:space="preserve">Tipo de serviço (A)</t>
  </si>
  <si>
    <t xml:space="preserve">Valor proposto por empregado (B)</t>
  </si>
  <si>
    <t xml:space="preserve">Qtde de empregados por posto ( C )</t>
  </si>
  <si>
    <t xml:space="preserve">Valor proposto por posto (D) = (B x C)</t>
  </si>
  <si>
    <t xml:space="preserve">Qtde de postos (E)</t>
  </si>
  <si>
    <t xml:space="preserve">Valor Mensal do serviço (F)=(DXE)</t>
  </si>
  <si>
    <t xml:space="preserve">I</t>
  </si>
  <si>
    <t xml:space="preserve">VALOR MENSAL DOS SERVIÇOS (I)</t>
  </si>
  <si>
    <t xml:space="preserve">4. QUADRO DEMONSTRATIVO DO VALOR GLOBAL DA PROPOSTA</t>
  </si>
  <si>
    <t xml:space="preserve">VALOR GLOBAL DA PROPOSTA</t>
  </si>
  <si>
    <t xml:space="preserve">VALOR (R$)</t>
  </si>
  <si>
    <t xml:space="preserve">Valor proposto por unidade de medida </t>
  </si>
  <si>
    <t xml:space="preserve">Valor mensal do serviço</t>
  </si>
  <si>
    <t xml:space="preserve">Valor global da proposta
(Valor mensal do serviço multiplicado pelo número de meses do contrato).</t>
  </si>
  <si>
    <t xml:space="preserve">Nota: Informar o valor da unidade de medida por tipo de serviço.</t>
  </si>
  <si>
    <t xml:space="preserve">A planilha de custos é um documento que subsidia a Administração com informações sobre a composição do preço a ser contratado, permitindo identificar sua exequibilidade, auxiliar no processo de repactuação e/ou reequilíbrio econômico financeiro dos contratos, à medida que são conhecidos todos os itens que a compõe. É vedado ao órgão ou entidade contratante exercer ingerências na formação de preços privados por meio da proibição de inserção de custos ou exigência de custos mínimos que não estejam diretamente relacionados à exequibilidade dos serviços e materiais ou decorram de encargos legais.</t>
  </si>
  <si>
    <t xml:space="preserve">02 POSTOS</t>
  </si>
  <si>
    <t xml:space="preserve">B </t>
  </si>
  <si>
    <t xml:space="preserve">Adicional de Insalubridade</t>
  </si>
  <si>
    <t xml:space="preserve">PREÇO m² ÁREAS INTERNAS</t>
  </si>
  <si>
    <t xml:space="preserve">OFICINAS 1.200 M² A 1.800 M²</t>
  </si>
  <si>
    <t xml:space="preserve">Pisos Frios 800 M² A 1.200 M²</t>
  </si>
  <si>
    <t xml:space="preserve">MÃO DE OBRA</t>
  </si>
  <si>
    <t xml:space="preserve">PRODUTIVIDADE</t>
  </si>
  <si>
    <t xml:space="preserve">FREQUÊNCIA/JORNADA</t>
  </si>
  <si>
    <t xml:space="preserve">FATOR ARREDONDAMENTO</t>
  </si>
  <si>
    <t xml:space="preserve">PREÇO HOMEM/MÊS</t>
  </si>
  <si>
    <t xml:space="preserve">SUBTOTAL</t>
  </si>
  <si>
    <t xml:space="preserve">SERVENTE</t>
  </si>
  <si>
    <t xml:space="preserve">CUSTO UNITÁRIO DO M²</t>
  </si>
  <si>
    <t xml:space="preserve">LABORATÓRIOS 360 M² A 450 M²</t>
  </si>
  <si>
    <t xml:space="preserve">ALMOXARIFADO/GALPÕES 1.500 M² A 2.500 M²</t>
  </si>
  <si>
    <t xml:space="preserve">Banheiros – Áreas insalubres 200 M² A 300 M²</t>
  </si>
  <si>
    <t xml:space="preserve">Áreas com espaços livres – Saguão, hall e salão 1.000 M² A 1.500 M²</t>
  </si>
  <si>
    <t xml:space="preserve">PREÇO m² ÁREAS EXTERNAS</t>
  </si>
  <si>
    <t xml:space="preserve">VARRIÇÃO DE PASSEIOS E ARRUAMENTOS 6000 M² A 9000 M²</t>
  </si>
  <si>
    <t xml:space="preserve">PÁTIOS E ÁREAS VERDES COM ALTA FREQUÊNCIA 1800 M² A 2700 M²</t>
  </si>
  <si>
    <t xml:space="preserve">PÁTIOS E ÁREAS VERDES COM MÉDIA FREQUÊNCIA 1800 M² A 2700 M²</t>
  </si>
  <si>
    <t xml:space="preserve">PÁTIOS E ÁREAS VERDES COM BAIXA FREQUÊNCIA 1800 M² A 2700 M²</t>
  </si>
  <si>
    <t xml:space="preserve">COLETA DE DETRITOS EM PÁTIOS E ÁREAS VERDES 100000 M²</t>
  </si>
  <si>
    <t xml:space="preserve">ESQUADRIAS EXTERNAS</t>
  </si>
  <si>
    <r>
      <rPr>
        <b val="true"/>
        <sz val="10"/>
        <color rgb="FF000000"/>
        <rFont val="Arial1"/>
        <family val="0"/>
        <charset val="1"/>
      </rPr>
      <t xml:space="preserve">Face externa sem exposição a situação de risco </t>
    </r>
    <r>
      <rPr>
        <b val="true"/>
        <sz val="10"/>
        <color rgb="FF000000"/>
        <rFont val="Arial"/>
        <family val="2"/>
        <charset val="1"/>
      </rPr>
      <t xml:space="preserve">300 A 380 M²</t>
    </r>
  </si>
  <si>
    <r>
      <rPr>
        <b val="true"/>
        <sz val="10"/>
        <color rgb="FF000000"/>
        <rFont val="Arial1"/>
        <family val="0"/>
        <charset val="1"/>
      </rPr>
      <t xml:space="preserve">Face Interna </t>
    </r>
    <r>
      <rPr>
        <b val="true"/>
        <sz val="10"/>
        <color rgb="FF000000"/>
        <rFont val="Arial"/>
        <family val="2"/>
        <charset val="1"/>
      </rPr>
      <t xml:space="preserve">300 A 380 M²</t>
    </r>
  </si>
  <si>
    <t xml:space="preserve">VALOR ESTIMADO PELA ADMINISTRAÇÃO - TOTAL DA PROPOSTA</t>
  </si>
  <si>
    <t xml:space="preserve">POSTO</t>
  </si>
  <si>
    <t xml:space="preserve">ÁREA m²</t>
  </si>
  <si>
    <t xml:space="preserve">m²/MÊS</t>
  </si>
  <si>
    <t xml:space="preserve">MESES</t>
  </si>
  <si>
    <t xml:space="preserve">m²/BIENAL</t>
  </si>
  <si>
    <t xml:space="preserve">VALOR TOTAL BIENAL</t>
  </si>
  <si>
    <t xml:space="preserve">VALOR MENSAL</t>
  </si>
  <si>
    <t xml:space="preserve">500</t>
  </si>
  <si>
    <t xml:space="preserve">SUBTOTAL DA ÁREA INTERNA</t>
  </si>
  <si>
    <t xml:space="preserve">SUBTOTAL DA ÁREA EXTERNA</t>
  </si>
  <si>
    <t xml:space="preserve">SUBTOTAL DA ÁREA ESQUADRIAS</t>
  </si>
  <si>
    <t xml:space="preserve">VALOR TOTAL BIENAL (24 MESES) DOS SERVIÇOS</t>
  </si>
  <si>
    <t xml:space="preserve">VALOR TOTAL ANUAL DOS SERVIÇOS</t>
  </si>
  <si>
    <t xml:space="preserve">VALOR TOTAL MENSAL DOS SERVIÇOS</t>
  </si>
  <si>
    <t xml:space="preserve">_____________________________________</t>
  </si>
  <si>
    <t xml:space="preserve">Marcelo Fernandes Vieira de Abreu;</t>
  </si>
  <si>
    <t xml:space="preserve">Contador, SIAPE 1732809;</t>
  </si>
  <si>
    <t xml:space="preserve">IFSertãoPE / PROAD;</t>
  </si>
  <si>
    <t xml:space="preserve">Setorial Contábil, Departamento de Contabilidade.</t>
  </si>
</sst>
</file>

<file path=xl/styles.xml><?xml version="1.0" encoding="utf-8"?>
<styleSheet xmlns="http://schemas.openxmlformats.org/spreadsheetml/2006/main">
  <numFmts count="18">
    <numFmt numFmtId="164" formatCode="General"/>
    <numFmt numFmtId="165" formatCode="@"/>
    <numFmt numFmtId="166" formatCode="#,##0"/>
    <numFmt numFmtId="167" formatCode="0.00"/>
    <numFmt numFmtId="168" formatCode="0.0000"/>
    <numFmt numFmtId="169" formatCode="#,##0.00"/>
    <numFmt numFmtId="170" formatCode="0.000"/>
    <numFmt numFmtId="171" formatCode="General"/>
    <numFmt numFmtId="172" formatCode="0.0000000000"/>
    <numFmt numFmtId="173" formatCode="0.0000000"/>
    <numFmt numFmtId="174" formatCode="d/m/yyyy"/>
    <numFmt numFmtId="175" formatCode="_-&quot;R$ &quot;* #,##0.00_-;&quot;-R$ &quot;* #,##0.00_-;_-&quot;R$ &quot;* \-??_-;_-@_-"/>
    <numFmt numFmtId="176" formatCode="0.00%"/>
    <numFmt numFmtId="177" formatCode="[$R$-416]\ #,##0.00;[RED]\-[$R$-416]\ #,##0.00"/>
    <numFmt numFmtId="178" formatCode="0%"/>
    <numFmt numFmtId="179" formatCode="#,##0.00000"/>
    <numFmt numFmtId="180" formatCode="0.0"/>
    <numFmt numFmtId="181" formatCode="[$R$-416]\ #,##0.00\ ;\-[$R$-416]\ #,##0.00\ ;[$R$-416]&quot; -&quot;#\ ;@"/>
  </numFmts>
  <fonts count="29">
    <font>
      <sz val="11"/>
      <color rgb="FF000000"/>
      <name val="Arial"/>
      <family val="2"/>
      <charset val="1"/>
    </font>
    <font>
      <sz val="10"/>
      <name val="Arial"/>
      <family val="0"/>
    </font>
    <font>
      <sz val="10"/>
      <name val="Arial"/>
      <family val="0"/>
    </font>
    <font>
      <sz val="10"/>
      <name val="Arial"/>
      <family val="0"/>
    </font>
    <font>
      <sz val="11"/>
      <color rgb="FF000000"/>
      <name val="Calibri"/>
      <family val="2"/>
      <charset val="1"/>
    </font>
    <font>
      <b val="true"/>
      <sz val="22"/>
      <color rgb="FF000000"/>
      <name val="Calibri"/>
      <family val="2"/>
      <charset val="1"/>
    </font>
    <font>
      <b val="true"/>
      <sz val="10"/>
      <color rgb="FF000000"/>
      <name val="Arial"/>
      <family val="2"/>
      <charset val="1"/>
    </font>
    <font>
      <b val="true"/>
      <sz val="10"/>
      <color rgb="FF000000"/>
      <name val="Calibri"/>
      <family val="2"/>
      <charset val="1"/>
    </font>
    <font>
      <b val="true"/>
      <sz val="9"/>
      <color rgb="FF000000"/>
      <name val="Arial"/>
      <family val="2"/>
      <charset val="1"/>
    </font>
    <font>
      <sz val="10"/>
      <color rgb="FF000000"/>
      <name val="Times New Roman"/>
      <family val="1"/>
      <charset val="1"/>
    </font>
    <font>
      <sz val="10"/>
      <color rgb="FF000000"/>
      <name val="Arial"/>
      <family val="2"/>
      <charset val="1"/>
    </font>
    <font>
      <vertAlign val="superscript"/>
      <sz val="10"/>
      <color rgb="FF000000"/>
      <name val="Arial"/>
      <family val="2"/>
      <charset val="1"/>
    </font>
    <font>
      <sz val="10"/>
      <name val="Times New Roman"/>
      <family val="1"/>
      <charset val="1"/>
    </font>
    <font>
      <b val="true"/>
      <sz val="10"/>
      <color rgb="FF000000"/>
      <name val="Times New Roman"/>
      <family val="1"/>
      <charset val="1"/>
    </font>
    <font>
      <b val="true"/>
      <vertAlign val="superscript"/>
      <sz val="10"/>
      <color rgb="FF000000"/>
      <name val="Arial"/>
      <family val="2"/>
      <charset val="1"/>
    </font>
    <font>
      <b val="true"/>
      <sz val="10"/>
      <name val="Times New Roman"/>
      <family val="1"/>
      <charset val="1"/>
    </font>
    <font>
      <sz val="10.5"/>
      <color rgb="FF000000"/>
      <name val="Times New Roman"/>
      <family val="1"/>
      <charset val="1"/>
    </font>
    <font>
      <vertAlign val="superscript"/>
      <sz val="10"/>
      <color rgb="FF000000"/>
      <name val="Times New Roman"/>
      <family val="1"/>
      <charset val="1"/>
    </font>
    <font>
      <b val="true"/>
      <sz val="11"/>
      <color rgb="FF000000"/>
      <name val="Arial"/>
      <family val="2"/>
      <charset val="1"/>
    </font>
    <font>
      <sz val="22"/>
      <color rgb="FF000000"/>
      <name val="Calibri"/>
      <family val="2"/>
      <charset val="1"/>
    </font>
    <font>
      <b val="true"/>
      <sz val="10"/>
      <color rgb="FF000000"/>
      <name val="Arial1"/>
      <family val="0"/>
      <charset val="1"/>
    </font>
    <font>
      <b val="true"/>
      <sz val="11"/>
      <color rgb="FF000000"/>
      <name val="Times New Roman"/>
      <family val="1"/>
      <charset val="1"/>
    </font>
    <font>
      <strike val="true"/>
      <sz val="10"/>
      <color rgb="FF000000"/>
      <name val="Arial"/>
      <family val="2"/>
      <charset val="1"/>
    </font>
    <font>
      <sz val="10"/>
      <name val="Arial"/>
      <family val="2"/>
      <charset val="1"/>
    </font>
    <font>
      <b val="true"/>
      <sz val="10"/>
      <name val="Arial"/>
      <family val="2"/>
      <charset val="1"/>
    </font>
    <font>
      <sz val="10"/>
      <color rgb="FFFFFFFF"/>
      <name val="Arial"/>
      <family val="2"/>
      <charset val="1"/>
    </font>
    <font>
      <sz val="10"/>
      <color rgb="FF993300"/>
      <name val="Arial"/>
      <family val="2"/>
      <charset val="1"/>
    </font>
    <font>
      <sz val="10"/>
      <color rgb="FF000000"/>
      <name val="Arial2"/>
      <family val="0"/>
      <charset val="1"/>
    </font>
    <font>
      <sz val="10"/>
      <color rgb="FF000000"/>
      <name val="Arial1"/>
      <family val="0"/>
      <charset val="1"/>
    </font>
  </fonts>
  <fills count="19">
    <fill>
      <patternFill patternType="none"/>
    </fill>
    <fill>
      <patternFill patternType="gray125"/>
    </fill>
    <fill>
      <patternFill patternType="solid">
        <fgColor rgb="FFDDDDDD"/>
        <bgColor rgb="FFCCCCFF"/>
      </patternFill>
    </fill>
    <fill>
      <patternFill patternType="solid">
        <fgColor rgb="FF9999FF"/>
        <bgColor rgb="FF95B3D7"/>
      </patternFill>
    </fill>
    <fill>
      <patternFill patternType="solid">
        <fgColor rgb="FFFFFFFF"/>
        <bgColor rgb="FFF2F2F2"/>
      </patternFill>
    </fill>
    <fill>
      <patternFill patternType="solid">
        <fgColor rgb="FFFFFF00"/>
        <bgColor rgb="FFFFFF00"/>
      </patternFill>
    </fill>
    <fill>
      <patternFill patternType="solid">
        <fgColor rgb="FF81D41A"/>
        <bgColor rgb="FF969696"/>
      </patternFill>
    </fill>
    <fill>
      <patternFill patternType="solid">
        <fgColor rgb="FFF2F2F2"/>
        <bgColor rgb="FFFFFFFF"/>
      </patternFill>
    </fill>
    <fill>
      <patternFill patternType="solid">
        <fgColor rgb="FFCCCCFF"/>
        <bgColor rgb="FFDDDDDD"/>
      </patternFill>
    </fill>
    <fill>
      <patternFill patternType="solid">
        <fgColor rgb="FFC0C0C0"/>
        <bgColor rgb="FFCCCCFF"/>
      </patternFill>
    </fill>
    <fill>
      <patternFill patternType="solid">
        <fgColor rgb="FFCCFFCC"/>
        <bgColor rgb="FFCCFFFF"/>
      </patternFill>
    </fill>
    <fill>
      <patternFill patternType="solid">
        <fgColor rgb="FF00B050"/>
        <bgColor rgb="FF008080"/>
      </patternFill>
    </fill>
    <fill>
      <patternFill patternType="solid">
        <fgColor rgb="FF1CCBED"/>
        <bgColor rgb="FF33CCCC"/>
      </patternFill>
    </fill>
    <fill>
      <patternFill patternType="solid">
        <fgColor rgb="FFF13256"/>
        <bgColor rgb="FFFF0000"/>
      </patternFill>
    </fill>
    <fill>
      <patternFill patternType="solid">
        <fgColor rgb="FF95B3D7"/>
        <bgColor rgb="FF9999FF"/>
      </patternFill>
    </fill>
    <fill>
      <patternFill patternType="solid">
        <fgColor rgb="FFD99594"/>
        <bgColor rgb="FFF4B183"/>
      </patternFill>
    </fill>
    <fill>
      <patternFill patternType="solid">
        <fgColor rgb="FFF4B183"/>
        <bgColor rgb="FFD99594"/>
      </patternFill>
    </fill>
    <fill>
      <patternFill patternType="solid">
        <fgColor rgb="FF000000"/>
        <bgColor rgb="FF00000A"/>
      </patternFill>
    </fill>
    <fill>
      <patternFill patternType="solid">
        <fgColor rgb="FFFF0000"/>
        <bgColor rgb="FFF13256"/>
      </patternFill>
    </fill>
  </fills>
  <borders count="47">
    <border diagonalUp="false" diagonalDown="false">
      <left/>
      <right/>
      <top/>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medium">
        <color rgb="FF00000A"/>
      </left>
      <right style="medium">
        <color rgb="FF00000A"/>
      </right>
      <top style="medium"/>
      <bottom style="medium">
        <color rgb="FF00000A"/>
      </bottom>
      <diagonal/>
    </border>
    <border diagonalUp="false" diagonalDown="false">
      <left style="medium">
        <color rgb="FF00000A"/>
      </left>
      <right style="medium"/>
      <top style="medium"/>
      <bottom style="medium">
        <color rgb="FF00000A"/>
      </bottom>
      <diagonal/>
    </border>
    <border diagonalUp="false" diagonalDown="false">
      <left style="medium"/>
      <right style="medium"/>
      <top style="medium"/>
      <bottom style="medium">
        <color rgb="FF00000A"/>
      </bottom>
      <diagonal/>
    </border>
    <border diagonalUp="false" diagonalDown="false">
      <left style="medium">
        <color rgb="FF00000A"/>
      </left>
      <right/>
      <top/>
      <bottom style="medium">
        <color rgb="FF00000A"/>
      </bottom>
      <diagonal/>
    </border>
    <border diagonalUp="false" diagonalDown="false">
      <left style="medium"/>
      <right style="medium"/>
      <top/>
      <bottom style="medium">
        <color rgb="FF00000A"/>
      </bottom>
      <diagonal/>
    </border>
    <border diagonalUp="false" diagonalDown="false">
      <left style="medium">
        <color rgb="FF00000A"/>
      </left>
      <right/>
      <top style="medium">
        <color rgb="FF00000A"/>
      </top>
      <bottom style="medium">
        <color rgb="FF00000A"/>
      </bottom>
      <diagonal/>
    </border>
    <border diagonalUp="false" diagonalDown="false">
      <left style="medium">
        <color rgb="FF00000A"/>
      </left>
      <right/>
      <top/>
      <bottom/>
      <diagonal/>
    </border>
    <border diagonalUp="false" diagonalDown="false">
      <left style="medium"/>
      <right style="medium"/>
      <top/>
      <bottom/>
      <diagonal/>
    </border>
    <border diagonalUp="false" diagonalDown="false">
      <left style="medium">
        <color rgb="FF00000A"/>
      </left>
      <right style="medium">
        <color rgb="FF00000A"/>
      </right>
      <top style="medium"/>
      <bottom style="medium"/>
      <diagonal/>
    </border>
    <border diagonalUp="false" diagonalDown="false">
      <left/>
      <right/>
      <top/>
      <bottom style="medium">
        <color rgb="FF00000A"/>
      </bottom>
      <diagonal/>
    </border>
    <border diagonalUp="false" diagonalDown="false">
      <left style="medium">
        <color rgb="FF00000A"/>
      </left>
      <right style="medium">
        <color rgb="FF00000A"/>
      </right>
      <top style="medium">
        <color rgb="FF00000A"/>
      </top>
      <bottom style="medium">
        <color rgb="FF00000A"/>
      </bottom>
      <diagonal/>
    </border>
    <border diagonalUp="false" diagonalDown="false">
      <left style="thin">
        <color rgb="FF00000A"/>
      </left>
      <right style="thin">
        <color rgb="FF00000A"/>
      </right>
      <top style="thin">
        <color rgb="FF00000A"/>
      </top>
      <bottom style="thin">
        <color rgb="FF00000A"/>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style="hair">
        <color rgb="FF003300"/>
      </left>
      <right style="hair">
        <color rgb="FF003300"/>
      </right>
      <top style="hair"/>
      <bottom style="hair"/>
      <diagonal/>
    </border>
    <border diagonalUp="false" diagonalDown="false">
      <left/>
      <right/>
      <top style="hair"/>
      <bottom/>
      <diagonal/>
    </border>
    <border diagonalUp="false" diagonalDown="false">
      <left style="hair">
        <color rgb="FF003300"/>
      </left>
      <right style="hair">
        <color rgb="FF003300"/>
      </right>
      <top style="hair">
        <color rgb="FF003300"/>
      </top>
      <bottom style="hair">
        <color rgb="FF003300"/>
      </bottom>
      <diagonal/>
    </border>
    <border diagonalUp="false" diagonalDown="false">
      <left style="hair">
        <color rgb="FF003300"/>
      </left>
      <right style="hair"/>
      <top style="hair">
        <color rgb="FF003300"/>
      </top>
      <bottom style="hair">
        <color rgb="FF003300"/>
      </bottom>
      <diagonal/>
    </border>
    <border diagonalUp="false" diagonalDown="false">
      <left style="hair">
        <color rgb="FF003300"/>
      </left>
      <right style="hair">
        <color rgb="FF003300"/>
      </right>
      <top style="hair">
        <color rgb="FF003300"/>
      </top>
      <bottom style="hair"/>
      <diagonal/>
    </border>
    <border diagonalUp="false" diagonalDown="false">
      <left style="hair">
        <color rgb="FF003300"/>
      </left>
      <right style="hair">
        <color rgb="FF003300"/>
      </right>
      <top style="hair"/>
      <bottom style="hair">
        <color rgb="FF003300"/>
      </bottom>
      <diagonal/>
    </border>
    <border diagonalUp="false" diagonalDown="false">
      <left/>
      <right/>
      <top style="hair">
        <color rgb="FF003300"/>
      </top>
      <bottom/>
      <diagonal/>
    </border>
    <border diagonalUp="false" diagonalDown="false">
      <left style="hair">
        <color rgb="FF003300"/>
      </left>
      <right style="hair">
        <color rgb="FF003300"/>
      </right>
      <top/>
      <bottom style="hair">
        <color rgb="FF003300"/>
      </bottom>
      <diagonal/>
    </border>
    <border diagonalUp="false" diagonalDown="false">
      <left style="hair"/>
      <right style="hair">
        <color rgb="FF003300"/>
      </right>
      <top style="hair">
        <color rgb="FF003300"/>
      </top>
      <bottom style="hair">
        <color rgb="FF003300"/>
      </bottom>
      <diagonal/>
    </border>
    <border diagonalUp="false" diagonalDown="false">
      <left/>
      <right/>
      <top/>
      <bottom style="hair">
        <color rgb="FF003300"/>
      </bottom>
      <diagonal/>
    </border>
    <border diagonalUp="false" diagonalDown="false">
      <left style="hair">
        <color rgb="FF003300"/>
      </left>
      <right/>
      <top style="hair">
        <color rgb="FF003300"/>
      </top>
      <bottom style="hair">
        <color rgb="FF003300"/>
      </bottom>
      <diagonal/>
    </border>
    <border diagonalUp="false" diagonalDown="false">
      <left/>
      <right/>
      <top/>
      <bottom style="hair"/>
      <diagonal/>
    </border>
    <border diagonalUp="false" diagonalDown="false">
      <left style="hair">
        <color rgb="FF003300"/>
      </left>
      <right style="hair">
        <color rgb="FF003300"/>
      </right>
      <top style="hair">
        <color rgb="FF003300"/>
      </top>
      <bottom/>
      <diagonal/>
    </border>
    <border diagonalUp="false" diagonalDown="false">
      <left/>
      <right/>
      <top style="hair"/>
      <bottom style="hair">
        <color rgb="FF003300"/>
      </bottom>
      <diagonal/>
    </border>
    <border diagonalUp="false" diagonalDown="false">
      <left style="hair"/>
      <right style="hair"/>
      <top style="hair">
        <color rgb="FF003300"/>
      </top>
      <bottom style="hair">
        <color rgb="FF003300"/>
      </bottom>
      <diagonal/>
    </border>
    <border diagonalUp="false" diagonalDown="false">
      <left style="hair">
        <color rgb="FF003300"/>
      </left>
      <right style="hair"/>
      <top/>
      <bottom style="hair"/>
      <diagonal/>
    </border>
    <border diagonalUp="false" diagonalDown="false">
      <left style="hair"/>
      <right style="hair"/>
      <top style="hair">
        <color rgb="FF003300"/>
      </top>
      <bottom style="hair"/>
      <diagonal/>
    </border>
    <border diagonalUp="false" diagonalDown="false">
      <left style="hair"/>
      <right style="hair"/>
      <top/>
      <bottom style="hair"/>
      <diagonal/>
    </border>
    <border diagonalUp="false" diagonalDown="false">
      <left style="hair"/>
      <right style="hair">
        <color rgb="FF003300"/>
      </right>
      <top/>
      <bottom style="hair"/>
      <diagonal/>
    </border>
    <border diagonalUp="false" diagonalDown="false">
      <left style="hair">
        <color rgb="FF003300"/>
      </left>
      <right style="hair"/>
      <top style="hair"/>
      <bottom style="hair"/>
      <diagonal/>
    </border>
    <border diagonalUp="false" diagonalDown="false">
      <left style="hair"/>
      <right style="hair">
        <color rgb="FF003300"/>
      </right>
      <top style="hair"/>
      <bottom style="hair"/>
      <diagonal/>
    </border>
    <border diagonalUp="false" diagonalDown="false">
      <left style="hair"/>
      <right style="hair"/>
      <top style="hair"/>
      <bottom style="hair">
        <color rgb="FF003300"/>
      </bottom>
      <diagonal/>
    </border>
    <border diagonalUp="false" diagonalDown="false">
      <left style="hair">
        <color rgb="FF003300"/>
      </left>
      <right/>
      <top/>
      <bottom style="hair">
        <color rgb="FF003300"/>
      </bottom>
      <diagonal/>
    </border>
    <border diagonalUp="false" diagonalDown="false">
      <left/>
      <right style="hair">
        <color rgb="FF003300"/>
      </right>
      <top style="hair">
        <color rgb="FF003300"/>
      </top>
      <bottom style="hair">
        <color rgb="FF003300"/>
      </bottom>
      <diagonal/>
    </border>
    <border diagonalUp="false" diagonalDown="false">
      <left style="thin"/>
      <right style="thin"/>
      <top style="thin"/>
      <bottom/>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style="thin"/>
      <right/>
      <top/>
      <bottom style="thin"/>
      <diagonal/>
    </border>
    <border diagonalUp="false" diagonalDown="false">
      <left style="thin"/>
      <right/>
      <top style="thin"/>
      <bottom style="thin"/>
      <diagonal/>
    </border>
    <border diagonalUp="false" diagonalDown="false">
      <left style="thin"/>
      <right/>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5" fontId="23"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178" fontId="23"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cellStyleXfs>
  <cellXfs count="28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true" hidden="false"/>
    </xf>
    <xf numFmtId="164" fontId="6" fillId="2" borderId="2" xfId="0" applyFont="true" applyBorder="true" applyAlignment="true" applyProtection="true">
      <alignment horizontal="center" vertical="top" textRotation="0" wrapText="true" indent="0" shrinkToFit="false"/>
      <protection locked="true" hidden="false"/>
    </xf>
    <xf numFmtId="164" fontId="6" fillId="3" borderId="2" xfId="0" applyFont="true" applyBorder="true" applyAlignment="true" applyProtection="true">
      <alignment horizontal="center" vertical="top" textRotation="0" wrapText="true" indent="0" shrinkToFit="false"/>
      <protection locked="true" hidden="false"/>
    </xf>
    <xf numFmtId="164" fontId="6" fillId="4" borderId="2" xfId="0" applyFont="true" applyBorder="true" applyAlignment="true" applyProtection="true">
      <alignment horizontal="center" vertical="top" textRotation="0" wrapText="true" indent="0" shrinkToFit="false"/>
      <protection locked="true" hidden="false"/>
    </xf>
    <xf numFmtId="164" fontId="7" fillId="2" borderId="3" xfId="0" applyFont="true" applyBorder="true" applyAlignment="true" applyProtection="true">
      <alignment horizontal="center" vertical="center" textRotation="0" wrapText="true" indent="0" shrinkToFit="false"/>
      <protection locked="true" hidden="false"/>
    </xf>
    <xf numFmtId="164" fontId="8" fillId="2" borderId="3" xfId="0" applyFont="true" applyBorder="true" applyAlignment="true" applyProtection="true">
      <alignment horizontal="center" vertical="center" textRotation="0" wrapText="true" indent="0" shrinkToFit="false"/>
      <protection locked="true" hidden="false"/>
    </xf>
    <xf numFmtId="164" fontId="7" fillId="2" borderId="4" xfId="0" applyFont="true" applyBorder="true" applyAlignment="true" applyProtection="true">
      <alignment horizontal="center" vertical="center" textRotation="0" wrapText="true" indent="0" shrinkToFit="false"/>
      <protection locked="true" hidden="false"/>
    </xf>
    <xf numFmtId="164" fontId="7" fillId="2" borderId="5" xfId="0" applyFont="true" applyBorder="true" applyAlignment="true" applyProtection="true">
      <alignment horizontal="center" vertical="center" textRotation="0" wrapText="true" indent="0" shrinkToFit="false"/>
      <protection locked="true" hidden="false"/>
    </xf>
    <xf numFmtId="164" fontId="9" fillId="4" borderId="6" xfId="0" applyFont="true" applyBorder="true" applyAlignment="true" applyProtection="true">
      <alignment horizontal="center" vertical="bottom" textRotation="0" wrapText="true" indent="0" shrinkToFit="false"/>
      <protection locked="true" hidden="false"/>
    </xf>
    <xf numFmtId="164" fontId="9" fillId="4" borderId="6" xfId="0" applyFont="true" applyBorder="true" applyAlignment="true" applyProtection="true">
      <alignment horizontal="justify" vertical="bottom" textRotation="0" wrapText="true" indent="0" shrinkToFit="false"/>
      <protection locked="true" hidden="false"/>
    </xf>
    <xf numFmtId="164" fontId="10" fillId="4" borderId="6" xfId="0" applyFont="true" applyBorder="true" applyAlignment="true" applyProtection="true">
      <alignment horizontal="center" vertical="bottom" textRotation="0" wrapText="true" indent="0" shrinkToFit="false"/>
      <protection locked="true" hidden="false"/>
    </xf>
    <xf numFmtId="165" fontId="9" fillId="4" borderId="6" xfId="0" applyFont="true" applyBorder="true" applyAlignment="true" applyProtection="true">
      <alignment horizontal="center" vertical="bottom" textRotation="0" wrapText="true" indent="0" shrinkToFit="false"/>
      <protection locked="true" hidden="false"/>
    </xf>
    <xf numFmtId="166" fontId="12" fillId="4" borderId="6" xfId="0" applyFont="true" applyBorder="true" applyAlignment="true" applyProtection="true">
      <alignment horizontal="center" vertical="bottom" textRotation="0" wrapText="true" indent="0" shrinkToFit="false"/>
      <protection locked="true" hidden="false"/>
    </xf>
    <xf numFmtId="167" fontId="9" fillId="5" borderId="7" xfId="0" applyFont="true" applyBorder="true" applyAlignment="true" applyProtection="true">
      <alignment horizontal="center" vertical="bottom" textRotation="0" wrapText="true" indent="0" shrinkToFit="false"/>
      <protection locked="true" hidden="false"/>
    </xf>
    <xf numFmtId="164" fontId="12" fillId="4" borderId="6" xfId="0" applyFont="true" applyBorder="true" applyAlignment="true" applyProtection="true">
      <alignment horizontal="center" vertical="bottom" textRotation="0" wrapText="true" indent="0" shrinkToFit="false"/>
      <protection locked="true" hidden="false"/>
    </xf>
    <xf numFmtId="164" fontId="10" fillId="4" borderId="2" xfId="0" applyFont="true" applyBorder="true" applyAlignment="true" applyProtection="true">
      <alignment horizontal="justify" vertical="bottom" textRotation="0" wrapText="true" indent="0" shrinkToFit="false"/>
      <protection locked="true" hidden="false"/>
    </xf>
    <xf numFmtId="168" fontId="0" fillId="0" borderId="0" xfId="0" applyFont="true" applyBorder="false" applyAlignment="true" applyProtection="true">
      <alignment horizontal="general" vertical="bottom" textRotation="0" wrapText="false" indent="0" shrinkToFit="false"/>
      <protection locked="true" hidden="false"/>
    </xf>
    <xf numFmtId="164" fontId="9" fillId="4" borderId="8" xfId="0" applyFont="true" applyBorder="true" applyAlignment="true" applyProtection="true">
      <alignment horizontal="center" vertical="bottom" textRotation="0" wrapText="true" indent="0" shrinkToFit="false"/>
      <protection locked="true" hidden="false"/>
    </xf>
    <xf numFmtId="164" fontId="9" fillId="4" borderId="8" xfId="0" applyFont="true" applyBorder="true" applyAlignment="true" applyProtection="true">
      <alignment horizontal="justify" vertical="bottom" textRotation="0" wrapText="true" indent="0" shrinkToFit="false"/>
      <protection locked="true" hidden="false"/>
    </xf>
    <xf numFmtId="165" fontId="9" fillId="4" borderId="8" xfId="0" applyFont="true" applyBorder="true" applyAlignment="true" applyProtection="true">
      <alignment horizontal="center" vertical="bottom" textRotation="0" wrapText="true" indent="0" shrinkToFit="false"/>
      <protection locked="true" hidden="false"/>
    </xf>
    <xf numFmtId="166" fontId="12" fillId="4" borderId="8" xfId="0" applyFont="true" applyBorder="true" applyAlignment="true" applyProtection="true">
      <alignment horizontal="center" vertical="bottom" textRotation="0" wrapText="true" indent="0" shrinkToFit="false"/>
      <protection locked="true" hidden="false"/>
    </xf>
    <xf numFmtId="164" fontId="13" fillId="4" borderId="9" xfId="0" applyFont="true" applyBorder="true" applyAlignment="true" applyProtection="true">
      <alignment horizontal="center" vertical="bottom" textRotation="0" wrapText="true" indent="0" shrinkToFit="false"/>
      <protection locked="true" hidden="false"/>
    </xf>
    <xf numFmtId="164" fontId="13" fillId="4" borderId="9" xfId="0" applyFont="true" applyBorder="true" applyAlignment="true" applyProtection="true">
      <alignment horizontal="justify" vertical="bottom" textRotation="0" wrapText="true" indent="0" shrinkToFit="false"/>
      <protection locked="true" hidden="false"/>
    </xf>
    <xf numFmtId="164" fontId="6" fillId="4" borderId="9" xfId="0" applyFont="true" applyBorder="true" applyAlignment="true" applyProtection="true">
      <alignment horizontal="center" vertical="bottom" textRotation="0" wrapText="true" indent="0" shrinkToFit="false"/>
      <protection locked="true" hidden="false"/>
    </xf>
    <xf numFmtId="164" fontId="9" fillId="4" borderId="9" xfId="0" applyFont="true" applyBorder="true" applyAlignment="true" applyProtection="true">
      <alignment horizontal="center" vertical="bottom" textRotation="0" wrapText="true" indent="0" shrinkToFit="false"/>
      <protection locked="true" hidden="false"/>
    </xf>
    <xf numFmtId="165" fontId="13" fillId="4" borderId="9" xfId="0" applyFont="true" applyBorder="true" applyAlignment="true" applyProtection="true">
      <alignment horizontal="center" vertical="bottom" textRotation="0" wrapText="true" indent="0" shrinkToFit="false"/>
      <protection locked="true" hidden="false"/>
    </xf>
    <xf numFmtId="164" fontId="15" fillId="4" borderId="9" xfId="0" applyFont="true" applyBorder="true" applyAlignment="true" applyProtection="true">
      <alignment horizontal="center" vertical="bottom" textRotation="0" wrapText="true" indent="0" shrinkToFit="false"/>
      <protection locked="true" hidden="false"/>
    </xf>
    <xf numFmtId="164" fontId="6" fillId="0" borderId="9" xfId="0" applyFont="true" applyBorder="true" applyAlignment="true" applyProtection="true">
      <alignment horizontal="center" vertical="bottom" textRotation="0" wrapText="true" indent="0" shrinkToFit="false"/>
      <protection locked="true" hidden="false"/>
    </xf>
    <xf numFmtId="168" fontId="13" fillId="5" borderId="10" xfId="0" applyFont="true" applyBorder="true" applyAlignment="true" applyProtection="true">
      <alignment horizontal="center" vertical="bottom"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6" fillId="4" borderId="2" xfId="0" applyFont="true" applyBorder="true" applyAlignment="true" applyProtection="true">
      <alignment horizontal="center" vertical="center" textRotation="0" wrapText="true" indent="0" shrinkToFit="false"/>
      <protection locked="true" hidden="false"/>
    </xf>
    <xf numFmtId="168" fontId="0" fillId="0" borderId="0" xfId="0" applyFont="false" applyBorder="false" applyAlignment="true" applyProtection="true">
      <alignment horizontal="general" vertical="bottom" textRotation="0" wrapText="false" indent="0" shrinkToFit="false"/>
      <protection locked="true" hidden="false"/>
    </xf>
    <xf numFmtId="164" fontId="8" fillId="2" borderId="11" xfId="0" applyFont="true" applyBorder="true" applyAlignment="true" applyProtection="true">
      <alignment horizontal="center" vertical="center" textRotation="0" wrapText="true" indent="0" shrinkToFit="false"/>
      <protection locked="true" hidden="false"/>
    </xf>
    <xf numFmtId="164" fontId="8" fillId="2" borderId="5" xfId="0" applyFont="true" applyBorder="true" applyAlignment="true" applyProtection="true">
      <alignment horizontal="center" vertical="center" textRotation="0" wrapText="true" indent="0" shrinkToFit="false"/>
      <protection locked="true" hidden="false"/>
    </xf>
    <xf numFmtId="164" fontId="9" fillId="0" borderId="2" xfId="0" applyFont="true" applyBorder="true" applyAlignment="true" applyProtection="true">
      <alignment horizontal="general" vertical="bottom" textRotation="0" wrapText="false" indent="0" shrinkToFit="false"/>
      <protection locked="true" hidden="false"/>
    </xf>
    <xf numFmtId="164" fontId="10" fillId="4" borderId="12" xfId="0" applyFont="true" applyBorder="true" applyAlignment="true" applyProtection="true">
      <alignment horizontal="center" vertical="bottom" textRotation="0" wrapText="true" indent="0" shrinkToFit="false"/>
      <protection locked="true" hidden="false"/>
    </xf>
    <xf numFmtId="169" fontId="16" fillId="4" borderId="6" xfId="0" applyFont="true" applyBorder="true" applyAlignment="true" applyProtection="true">
      <alignment horizontal="center" vertical="bottom" textRotation="0" wrapText="true" indent="0" shrinkToFit="false"/>
      <protection locked="true" hidden="false"/>
    </xf>
    <xf numFmtId="166" fontId="10" fillId="4" borderId="6" xfId="0" applyFont="true" applyBorder="true" applyAlignment="true" applyProtection="true">
      <alignment horizontal="center" vertical="bottom" textRotation="0" wrapText="true" indent="0" shrinkToFit="false"/>
      <protection locked="true" hidden="false"/>
    </xf>
    <xf numFmtId="166" fontId="9" fillId="4" borderId="6" xfId="0" applyFont="true" applyBorder="true" applyAlignment="true" applyProtection="true">
      <alignment horizontal="center" vertical="bottom" textRotation="0" wrapText="true" indent="0" shrinkToFit="false"/>
      <protection locked="true" hidden="false"/>
    </xf>
    <xf numFmtId="170" fontId="9" fillId="5" borderId="7" xfId="0" applyFont="true" applyBorder="true" applyAlignment="true" applyProtection="true">
      <alignment horizontal="center" vertical="bottom" textRotation="0" wrapText="true" indent="0" shrinkToFit="false"/>
      <protection locked="true" hidden="false"/>
    </xf>
    <xf numFmtId="164" fontId="10" fillId="4" borderId="13" xfId="0" applyFont="true" applyBorder="true" applyAlignment="true" applyProtection="true">
      <alignment horizontal="center" vertical="bottom" textRotation="0" wrapText="true" indent="0" shrinkToFit="false"/>
      <protection locked="true" hidden="false"/>
    </xf>
    <xf numFmtId="164" fontId="16" fillId="4" borderId="6" xfId="0" applyFont="true" applyBorder="true" applyAlignment="true" applyProtection="true">
      <alignment horizontal="center" vertical="bottom" textRotation="0" wrapText="true" indent="0" shrinkToFit="false"/>
      <protection locked="true" hidden="false"/>
    </xf>
    <xf numFmtId="164" fontId="10" fillId="4" borderId="9" xfId="0" applyFont="true" applyBorder="true" applyAlignment="true" applyProtection="true">
      <alignment horizontal="center" vertical="bottom" textRotation="0" wrapText="true" indent="0" shrinkToFit="false"/>
      <protection locked="true" hidden="false"/>
    </xf>
    <xf numFmtId="164" fontId="10" fillId="4" borderId="2" xfId="0" applyFont="true" applyBorder="true" applyAlignment="true" applyProtection="true">
      <alignment horizontal="center" vertical="bottom" textRotation="0" wrapText="true" indent="0" shrinkToFit="false"/>
      <protection locked="true" hidden="false"/>
    </xf>
    <xf numFmtId="164" fontId="16" fillId="4" borderId="12" xfId="0" applyFont="true" applyBorder="true" applyAlignment="true" applyProtection="true">
      <alignment horizontal="center" vertical="bottom" textRotation="0" wrapText="true" indent="0" shrinkToFit="false"/>
      <protection locked="true" hidden="false"/>
    </xf>
    <xf numFmtId="166" fontId="9" fillId="4" borderId="13" xfId="0" applyFont="true" applyBorder="true" applyAlignment="true" applyProtection="true">
      <alignment horizontal="center" vertical="bottom" textRotation="0" wrapText="true" indent="0" shrinkToFit="false"/>
      <protection locked="true" hidden="false"/>
    </xf>
    <xf numFmtId="164" fontId="9" fillId="4" borderId="13" xfId="0" applyFont="true" applyBorder="true" applyAlignment="true" applyProtection="true">
      <alignment horizontal="center" vertical="bottom" textRotation="0" wrapText="true" indent="0" shrinkToFit="false"/>
      <protection locked="true" hidden="false"/>
    </xf>
    <xf numFmtId="164" fontId="6" fillId="4" borderId="9" xfId="0" applyFont="true" applyBorder="true" applyAlignment="true" applyProtection="true">
      <alignment horizontal="center" vertical="center" textRotation="0" wrapText="true" indent="0" shrinkToFit="false"/>
      <protection locked="true" hidden="false"/>
    </xf>
    <xf numFmtId="164" fontId="8" fillId="2" borderId="13" xfId="0" applyFont="true" applyBorder="true" applyAlignment="true" applyProtection="true">
      <alignment horizontal="center" vertical="center" textRotation="0" wrapText="true" indent="0" shrinkToFit="false"/>
      <protection locked="true" hidden="false"/>
    </xf>
    <xf numFmtId="164" fontId="9" fillId="4" borderId="6" xfId="0" applyFont="true" applyBorder="true" applyAlignment="true" applyProtection="true">
      <alignment horizontal="center" vertical="center" textRotation="0" wrapText="true" indent="0" shrinkToFit="false"/>
      <protection locked="true" hidden="false"/>
    </xf>
    <xf numFmtId="164" fontId="9" fillId="4" borderId="6" xfId="0" applyFont="true" applyBorder="true" applyAlignment="true" applyProtection="true">
      <alignment horizontal="left" vertical="center" textRotation="0" wrapText="true" indent="0" shrinkToFit="false"/>
      <protection locked="true" hidden="false"/>
    </xf>
    <xf numFmtId="164" fontId="9" fillId="4" borderId="6" xfId="0" applyFont="true" applyBorder="true" applyAlignment="true" applyProtection="true">
      <alignment horizontal="center" vertical="top" textRotation="0" wrapText="true" indent="0" shrinkToFit="false"/>
      <protection locked="true" hidden="false"/>
    </xf>
    <xf numFmtId="164" fontId="9" fillId="4" borderId="6" xfId="0" applyFont="true" applyBorder="true" applyAlignment="true" applyProtection="true">
      <alignment horizontal="justify" vertical="top" textRotation="0" wrapText="true" indent="0" shrinkToFit="false"/>
      <protection locked="true" hidden="false"/>
    </xf>
    <xf numFmtId="164" fontId="6" fillId="4" borderId="8" xfId="0" applyFont="true" applyBorder="true" applyAlignment="true" applyProtection="true">
      <alignment horizontal="center" vertical="center" textRotation="0" wrapText="true" indent="0" shrinkToFit="false"/>
      <protection locked="true" hidden="false"/>
    </xf>
    <xf numFmtId="164" fontId="6" fillId="3" borderId="13" xfId="0" applyFont="true" applyBorder="true" applyAlignment="true" applyProtection="true">
      <alignment horizontal="justify" vertical="top" textRotation="0" wrapText="true" indent="0" shrinkToFit="false"/>
      <protection locked="true" hidden="false"/>
    </xf>
    <xf numFmtId="167" fontId="6" fillId="4" borderId="13" xfId="0" applyFont="true" applyBorder="true" applyAlignment="true" applyProtection="true">
      <alignment horizontal="center" vertical="center" textRotation="0" wrapText="true" indent="0" shrinkToFit="false"/>
      <protection locked="true" hidden="false"/>
    </xf>
    <xf numFmtId="164" fontId="6" fillId="4" borderId="13" xfId="0" applyFont="true" applyBorder="true" applyAlignment="true" applyProtection="true">
      <alignment horizontal="center" vertical="center" textRotation="0" wrapText="true" indent="0" shrinkToFit="false"/>
      <protection locked="true" hidden="false"/>
    </xf>
    <xf numFmtId="171" fontId="6" fillId="0" borderId="13" xfId="0" applyFont="true" applyBorder="true" applyAlignment="true" applyProtection="true">
      <alignment horizontal="center" vertical="center" textRotation="0" wrapText="true" indent="0" shrinkToFit="false"/>
      <protection locked="true" hidden="false"/>
    </xf>
    <xf numFmtId="171" fontId="6" fillId="4" borderId="13" xfId="0" applyFont="true" applyBorder="true" applyAlignment="true" applyProtection="true">
      <alignment horizontal="center" vertical="center" textRotation="0" wrapText="true" indent="0" shrinkToFit="false"/>
      <protection locked="true" hidden="false"/>
    </xf>
    <xf numFmtId="164" fontId="18" fillId="0" borderId="0" xfId="0" applyFont="true" applyBorder="false" applyAlignment="true" applyProtection="true">
      <alignment horizontal="general" vertical="bottom" textRotation="0" wrapText="false" indent="0" shrinkToFit="false"/>
      <protection locked="true" hidden="false"/>
    </xf>
    <xf numFmtId="164" fontId="19" fillId="0" borderId="0" xfId="0" applyFont="true" applyBorder="true" applyAlignment="true" applyProtection="true">
      <alignment horizontal="center" vertical="bottom" textRotation="0" wrapText="false" indent="0" shrinkToFit="false"/>
      <protection locked="true" hidden="false"/>
    </xf>
    <xf numFmtId="167" fontId="0" fillId="0" borderId="0" xfId="0" applyFont="true" applyBorder="false" applyAlignment="true" applyProtection="true">
      <alignment horizontal="general" vertical="bottom" textRotation="0" wrapText="false" indent="0" shrinkToFit="false"/>
      <protection locked="true" hidden="false"/>
    </xf>
    <xf numFmtId="164" fontId="20" fillId="6" borderId="14" xfId="0" applyFont="true" applyBorder="true" applyAlignment="true" applyProtection="true">
      <alignment horizontal="justify" vertical="top" textRotation="0" wrapText="true" indent="0" shrinkToFit="false"/>
      <protection locked="true" hidden="false"/>
    </xf>
    <xf numFmtId="172" fontId="20" fillId="6" borderId="14" xfId="0" applyFont="true" applyBorder="true" applyAlignment="true" applyProtection="true">
      <alignment horizontal="center" vertical="bottom" textRotation="0" wrapText="tru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64" fontId="21" fillId="7" borderId="15" xfId="0" applyFont="true" applyBorder="true" applyAlignment="true" applyProtection="true">
      <alignment horizontal="center" vertical="center" textRotation="0" wrapText="true" indent="0" shrinkToFit="false"/>
      <protection locked="true" hidden="false"/>
    </xf>
    <xf numFmtId="169" fontId="0" fillId="0" borderId="0" xfId="0" applyFont="true" applyBorder="false" applyAlignment="true" applyProtection="true">
      <alignment horizontal="general" vertical="bottom" textRotation="0" wrapText="false" indent="0" shrinkToFit="false"/>
      <protection locked="true" hidden="false"/>
    </xf>
    <xf numFmtId="164" fontId="6" fillId="8" borderId="16" xfId="0" applyFont="true" applyBorder="true" applyAlignment="true" applyProtection="true">
      <alignment horizontal="center" vertical="center" textRotation="0" wrapText="false" indent="0" shrinkToFit="false"/>
      <protection locked="true" hidden="false"/>
    </xf>
    <xf numFmtId="169" fontId="10"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6" fillId="8" borderId="16" xfId="0" applyFont="true" applyBorder="true" applyAlignment="true" applyProtection="true">
      <alignment horizontal="center" vertical="bottom" textRotation="0" wrapText="false" indent="0" shrinkToFit="false"/>
      <protection locked="true" hidden="false"/>
    </xf>
    <xf numFmtId="164" fontId="10" fillId="8" borderId="16" xfId="0" applyFont="true" applyBorder="true" applyAlignment="true" applyProtection="true">
      <alignment horizontal="general" vertical="bottom" textRotation="0" wrapText="false" indent="0" shrinkToFit="false"/>
      <protection locked="true" hidden="false"/>
    </xf>
    <xf numFmtId="164" fontId="10" fillId="0" borderId="17" xfId="0" applyFont="true" applyBorder="true" applyAlignment="true" applyProtection="true">
      <alignment horizontal="left" vertical="center" textRotation="0" wrapText="true" indent="0" shrinkToFit="false"/>
      <protection locked="true" hidden="false"/>
    </xf>
    <xf numFmtId="164" fontId="22" fillId="0" borderId="16" xfId="0" applyFont="true" applyBorder="true" applyAlignment="true" applyProtection="true">
      <alignment horizontal="left" vertical="center" textRotation="0" wrapText="true" indent="0" shrinkToFit="false"/>
      <protection locked="true" hidden="false"/>
    </xf>
    <xf numFmtId="164" fontId="10" fillId="0" borderId="18" xfId="0" applyFont="true" applyBorder="true" applyAlignment="true" applyProtection="true">
      <alignment horizontal="left" vertical="top" textRotation="0" wrapText="tru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left" vertical="top" textRotation="0" wrapText="tru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10" fillId="0" borderId="19" xfId="0" applyFont="true" applyBorder="true" applyAlignment="true" applyProtection="true">
      <alignment horizontal="center" vertical="center" textRotation="0" wrapText="true" indent="0" shrinkToFit="false"/>
      <protection locked="true" hidden="false"/>
    </xf>
    <xf numFmtId="164" fontId="10" fillId="0" borderId="20" xfId="0" applyFont="true" applyBorder="true" applyAlignment="true" applyProtection="true">
      <alignment horizontal="left" vertical="center" textRotation="0" wrapText="true" indent="0" shrinkToFit="false"/>
      <protection locked="true" hidden="false"/>
    </xf>
    <xf numFmtId="174" fontId="6" fillId="0" borderId="16" xfId="0" applyFont="true" applyBorder="true" applyAlignment="true" applyProtection="true">
      <alignment horizontal="center" vertical="center" textRotation="0" wrapText="true" indent="0" shrinkToFit="false"/>
      <protection locked="true" hidden="false"/>
    </xf>
    <xf numFmtId="164" fontId="6" fillId="0" borderId="16" xfId="0" applyFont="true" applyBorder="true" applyAlignment="true" applyProtection="true">
      <alignment horizontal="center" vertical="center" textRotation="0" wrapText="true" indent="0" shrinkToFit="false"/>
      <protection locked="true" hidden="false"/>
    </xf>
    <xf numFmtId="164" fontId="6" fillId="0" borderId="16" xfId="0" applyFont="true" applyBorder="true" applyAlignment="true" applyProtection="true">
      <alignment horizontal="center" vertical="center" textRotation="0" wrapText="false" indent="0" shrinkToFit="false"/>
      <protection locked="true" hidden="false"/>
    </xf>
    <xf numFmtId="164" fontId="10" fillId="0" borderId="21" xfId="0" applyFont="true" applyBorder="true" applyAlignment="true" applyProtection="true">
      <alignment horizontal="left" vertical="center" textRotation="0" wrapText="true" indent="0" shrinkToFit="false"/>
      <protection locked="true" hidden="false"/>
    </xf>
    <xf numFmtId="164" fontId="6" fillId="0" borderId="17" xfId="0" applyFont="true" applyBorder="true" applyAlignment="true" applyProtection="true">
      <alignment horizontal="center" vertical="center" textRotation="0" wrapText="true" indent="0" shrinkToFit="false"/>
      <protection locked="true" hidden="false"/>
    </xf>
    <xf numFmtId="164" fontId="6" fillId="9" borderId="19" xfId="0" applyFont="true" applyBorder="true" applyAlignment="true" applyProtection="true">
      <alignment horizontal="center" vertical="center" textRotation="0" wrapText="true" indent="0" shrinkToFit="false"/>
      <protection locked="true" hidden="false"/>
    </xf>
    <xf numFmtId="164" fontId="6" fillId="9" borderId="22" xfId="0" applyFont="true" applyBorder="true" applyAlignment="true" applyProtection="true">
      <alignment horizontal="center" vertical="center" textRotation="0" wrapText="true" indent="0" shrinkToFit="false"/>
      <protection locked="true" hidden="false"/>
    </xf>
    <xf numFmtId="164" fontId="10" fillId="0" borderId="23"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justify" vertical="bottom" textRotation="0" wrapText="true" indent="0" shrinkToFit="false"/>
      <protection locked="true" hidden="false"/>
    </xf>
    <xf numFmtId="164" fontId="10" fillId="0" borderId="0" xfId="0" applyFont="true" applyBorder="false" applyAlignment="true" applyProtection="true">
      <alignment horizontal="center" vertical="bottom" textRotation="0" wrapText="true" indent="0" shrinkToFit="false"/>
      <protection locked="true" hidden="false"/>
    </xf>
    <xf numFmtId="164" fontId="6" fillId="8" borderId="16" xfId="0" applyFont="true" applyBorder="true" applyAlignment="true" applyProtection="true">
      <alignment horizontal="left" vertical="center" textRotation="0" wrapText="true" indent="0" shrinkToFit="false"/>
      <protection locked="true" hidden="false"/>
    </xf>
    <xf numFmtId="164" fontId="6" fillId="0" borderId="0" xfId="0" applyFont="true" applyBorder="false" applyAlignment="true" applyProtection="true">
      <alignment horizontal="left" vertical="center" textRotation="0" wrapText="true" indent="0" shrinkToFit="false"/>
      <protection locked="true" hidden="false"/>
    </xf>
    <xf numFmtId="164" fontId="6" fillId="0" borderId="0" xfId="0" applyFont="true" applyBorder="false" applyAlignment="true" applyProtection="true">
      <alignment horizontal="general" vertical="bottom" textRotation="0" wrapText="true" indent="0" shrinkToFit="false"/>
      <protection locked="true" hidden="false"/>
    </xf>
    <xf numFmtId="164" fontId="6" fillId="0" borderId="0" xfId="0" applyFont="true" applyBorder="true" applyAlignment="true" applyProtection="true">
      <alignment horizontal="left" vertical="bottom" textRotation="0" wrapText="false" indent="0" shrinkToFit="false"/>
      <protection locked="true" hidden="false"/>
    </xf>
    <xf numFmtId="164" fontId="10" fillId="0" borderId="0" xfId="0" applyFont="true" applyBorder="true" applyAlignment="true" applyProtection="true">
      <alignment horizontal="left"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9" borderId="16" xfId="0" applyFont="true" applyBorder="true" applyAlignment="true" applyProtection="true">
      <alignment horizontal="left" vertical="center" textRotation="0" wrapText="true" indent="0" shrinkToFit="false"/>
      <protection locked="true" hidden="false"/>
    </xf>
    <xf numFmtId="164" fontId="10" fillId="0" borderId="16" xfId="0" applyFont="true" applyBorder="true" applyAlignment="true" applyProtection="true">
      <alignment horizontal="center" vertical="center" textRotation="0" wrapText="true" indent="0" shrinkToFit="false"/>
      <protection locked="true" hidden="false"/>
    </xf>
    <xf numFmtId="164" fontId="10" fillId="0" borderId="16" xfId="0" applyFont="true" applyBorder="true" applyAlignment="true" applyProtection="true">
      <alignment horizontal="left" vertical="center" textRotation="0" wrapText="true" indent="0" shrinkToFit="false"/>
      <protection locked="true" hidden="false"/>
    </xf>
    <xf numFmtId="171" fontId="10" fillId="0" borderId="16" xfId="0" applyFont="true" applyBorder="true" applyAlignment="true" applyProtection="true">
      <alignment horizontal="center" vertical="center" textRotation="0" wrapText="true" indent="0" shrinkToFit="false"/>
      <protection locked="true" hidden="false"/>
    </xf>
    <xf numFmtId="164" fontId="23" fillId="5" borderId="16" xfId="0" applyFont="true" applyBorder="true" applyAlignment="true" applyProtection="true">
      <alignment horizontal="center" vertical="center" textRotation="0" wrapText="true" indent="0" shrinkToFit="false"/>
      <protection locked="true" hidden="false"/>
    </xf>
    <xf numFmtId="175" fontId="23" fillId="0" borderId="16" xfId="17" applyFont="true" applyBorder="true" applyAlignment="true" applyProtection="true">
      <alignment horizontal="center" vertical="center" textRotation="0" wrapText="true" indent="0" shrinkToFit="false"/>
      <protection locked="true" hidden="false"/>
    </xf>
    <xf numFmtId="174" fontId="10" fillId="0" borderId="16" xfId="0" applyFont="true" applyBorder="true" applyAlignment="true" applyProtection="true">
      <alignment horizontal="center" vertical="center" textRotation="0" wrapText="true" indent="0" shrinkToFit="false"/>
      <protection locked="true" hidden="false"/>
    </xf>
    <xf numFmtId="164" fontId="10" fillId="0" borderId="0" xfId="0" applyFont="true" applyBorder="false" applyAlignment="true" applyProtection="true">
      <alignment horizontal="center" vertical="center" textRotation="0" wrapText="true" indent="0" shrinkToFit="false"/>
      <protection locked="true" hidden="false"/>
    </xf>
    <xf numFmtId="164" fontId="10" fillId="0" borderId="0" xfId="0" applyFont="true" applyBorder="false" applyAlignment="true" applyProtection="true">
      <alignment horizontal="left" vertical="center" textRotation="0" wrapText="true" indent="0" shrinkToFit="false"/>
      <protection locked="true" hidden="false"/>
    </xf>
    <xf numFmtId="174" fontId="10" fillId="0" borderId="0" xfId="0" applyFont="true" applyBorder="false" applyAlignment="true" applyProtection="true">
      <alignment horizontal="center" vertical="center" textRotation="0" wrapText="true" indent="0" shrinkToFit="false"/>
      <protection locked="true" hidden="false"/>
    </xf>
    <xf numFmtId="164" fontId="10" fillId="0" borderId="0"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general" vertical="center" textRotation="0" wrapText="true" indent="0" shrinkToFit="false"/>
      <protection locked="true" hidden="false"/>
    </xf>
    <xf numFmtId="164" fontId="6" fillId="8" borderId="16" xfId="0" applyFont="true" applyBorder="true" applyAlignment="true" applyProtection="true">
      <alignment horizontal="left" vertical="bottom" textRotation="0" wrapText="false" indent="0" shrinkToFit="false"/>
      <protection locked="true" hidden="false"/>
    </xf>
    <xf numFmtId="164" fontId="10" fillId="0" borderId="24" xfId="0" applyFont="true" applyBorder="true" applyAlignment="true" applyProtection="true">
      <alignment horizontal="center" vertical="top" textRotation="0" wrapText="true" indent="0" shrinkToFit="false"/>
      <protection locked="true" hidden="false"/>
    </xf>
    <xf numFmtId="164" fontId="10" fillId="0" borderId="19" xfId="0" applyFont="true" applyBorder="true" applyAlignment="true" applyProtection="true">
      <alignment horizontal="left" vertical="bottom" textRotation="0" wrapText="true" indent="0" shrinkToFit="false"/>
      <protection locked="true" hidden="false"/>
    </xf>
    <xf numFmtId="175" fontId="23" fillId="0" borderId="19" xfId="17" applyFont="true" applyBorder="true" applyAlignment="true" applyProtection="true">
      <alignment horizontal="right" vertical="bottom" textRotation="0" wrapText="true" indent="0" shrinkToFit="false"/>
      <protection locked="true" hidden="false"/>
    </xf>
    <xf numFmtId="164" fontId="6" fillId="9" borderId="20" xfId="0" applyFont="true" applyBorder="true" applyAlignment="true" applyProtection="true">
      <alignment horizontal="center" vertical="center" textRotation="0" wrapText="true" indent="0" shrinkToFit="false"/>
      <protection locked="true" hidden="false"/>
    </xf>
    <xf numFmtId="175" fontId="24" fillId="9" borderId="25" xfId="17" applyFont="true" applyBorder="true" applyAlignment="true" applyProtection="true">
      <alignment horizontal="right" vertical="top" textRotation="0" wrapText="true" indent="0" shrinkToFit="false"/>
      <protection locked="true" hidden="false"/>
    </xf>
    <xf numFmtId="164" fontId="6" fillId="8" borderId="16" xfId="0" applyFont="true" applyBorder="true" applyAlignment="true" applyProtection="true">
      <alignment horizontal="left" vertical="center" textRotation="0" wrapText="false" indent="0" shrinkToFit="false"/>
      <protection locked="true" hidden="false"/>
    </xf>
    <xf numFmtId="164" fontId="6" fillId="0" borderId="0" xfId="0" applyFont="true" applyBorder="true" applyAlignment="true" applyProtection="true">
      <alignment horizontal="left" vertical="center" textRotation="0" wrapText="true" indent="0" shrinkToFit="false"/>
      <protection locked="true" hidden="false"/>
    </xf>
    <xf numFmtId="164" fontId="10" fillId="0" borderId="26" xfId="0" applyFont="true" applyBorder="true" applyAlignment="true" applyProtection="true">
      <alignment horizontal="general" vertical="bottom" textRotation="0" wrapText="false" indent="0" shrinkToFit="false"/>
      <protection locked="true" hidden="false"/>
    </xf>
    <xf numFmtId="164" fontId="6" fillId="10" borderId="19" xfId="0" applyFont="true" applyBorder="true" applyAlignment="true" applyProtection="true">
      <alignment horizontal="center" vertical="center" textRotation="0" wrapText="true" indent="0" shrinkToFit="false"/>
      <protection locked="true" hidden="false"/>
    </xf>
    <xf numFmtId="164" fontId="10" fillId="0" borderId="24" xfId="0" applyFont="true" applyBorder="true" applyAlignment="true" applyProtection="true">
      <alignment horizontal="center" vertical="center" textRotation="0" wrapText="true" indent="0" shrinkToFit="false"/>
      <protection locked="true" hidden="false"/>
    </xf>
    <xf numFmtId="164" fontId="10" fillId="0" borderId="19" xfId="0" applyFont="true" applyBorder="true" applyAlignment="true" applyProtection="true">
      <alignment horizontal="left" vertical="top" textRotation="0" wrapText="true" indent="0" shrinkToFit="false"/>
      <protection locked="true" hidden="false"/>
    </xf>
    <xf numFmtId="176" fontId="10" fillId="0" borderId="24" xfId="0" applyFont="true" applyBorder="true" applyAlignment="true" applyProtection="true">
      <alignment horizontal="center" vertical="top" textRotation="0" wrapText="true" indent="0" shrinkToFit="false"/>
      <protection locked="true" hidden="false"/>
    </xf>
    <xf numFmtId="167" fontId="10" fillId="0" borderId="24" xfId="0" applyFont="true" applyBorder="true" applyAlignment="true" applyProtection="true">
      <alignment horizontal="right" vertical="top" textRotation="0" wrapText="true" indent="0" shrinkToFit="false"/>
      <protection locked="true" hidden="false"/>
    </xf>
    <xf numFmtId="164" fontId="10" fillId="0" borderId="27" xfId="0" applyFont="true" applyBorder="true" applyAlignment="true" applyProtection="true">
      <alignment horizontal="left" vertical="bottom" textRotation="0" wrapText="false" indent="0" shrinkToFit="false"/>
      <protection locked="true" hidden="false"/>
    </xf>
    <xf numFmtId="176" fontId="10" fillId="0" borderId="19" xfId="0" applyFont="true" applyBorder="true" applyAlignment="true" applyProtection="true">
      <alignment horizontal="center" vertical="top" textRotation="0" wrapText="true" indent="0" shrinkToFit="false"/>
      <protection locked="true" hidden="false"/>
    </xf>
    <xf numFmtId="176" fontId="6" fillId="9" borderId="27" xfId="0" applyFont="true" applyBorder="true" applyAlignment="true" applyProtection="true">
      <alignment horizontal="center" vertical="center" textRotation="0" wrapText="true" indent="0" shrinkToFit="false"/>
      <protection locked="true" hidden="false"/>
    </xf>
    <xf numFmtId="167" fontId="6" fillId="9" borderId="20" xfId="0" applyFont="true" applyBorder="true" applyAlignment="true" applyProtection="true">
      <alignment horizontal="right" vertical="center" textRotation="0" wrapText="true" indent="0" shrinkToFit="false"/>
      <protection locked="true" hidden="false"/>
    </xf>
    <xf numFmtId="164" fontId="10" fillId="0" borderId="23" xfId="0" applyFont="true" applyBorder="true" applyAlignment="true" applyProtection="true">
      <alignment horizontal="justify" vertical="center" textRotation="0" wrapText="true" indent="0" shrinkToFit="false"/>
      <protection locked="true" hidden="false"/>
    </xf>
    <xf numFmtId="164" fontId="10" fillId="0" borderId="0" xfId="0" applyFont="true" applyBorder="true" applyAlignment="true" applyProtection="true">
      <alignment horizontal="justify" vertical="center" textRotation="0" wrapText="true" indent="0" shrinkToFit="false"/>
      <protection locked="true" hidden="false"/>
    </xf>
    <xf numFmtId="164" fontId="6" fillId="0" borderId="28" xfId="0" applyFont="true" applyBorder="true" applyAlignment="true" applyProtection="true">
      <alignment horizontal="left" vertical="center" textRotation="0" wrapText="true" indent="0" shrinkToFit="false"/>
      <protection locked="true" hidden="false"/>
    </xf>
    <xf numFmtId="164" fontId="6" fillId="0" borderId="16" xfId="0" applyFont="true" applyBorder="true" applyAlignment="true" applyProtection="true">
      <alignment horizontal="left" vertical="center" textRotation="0" wrapText="true" indent="0" shrinkToFit="false"/>
      <protection locked="true" hidden="false"/>
    </xf>
    <xf numFmtId="175" fontId="24" fillId="0" borderId="16" xfId="17" applyFont="true" applyBorder="true" applyAlignment="true" applyProtection="true">
      <alignment horizontal="right" vertical="bottom" textRotation="0" wrapText="false" indent="0" shrinkToFit="false"/>
      <protection locked="true" hidden="false"/>
    </xf>
    <xf numFmtId="164" fontId="6" fillId="9" borderId="16" xfId="0" applyFont="true" applyBorder="true" applyAlignment="true" applyProtection="true">
      <alignment horizontal="center" vertical="top" textRotation="0" wrapText="true" indent="0" shrinkToFit="false"/>
      <protection locked="true" hidden="false"/>
    </xf>
    <xf numFmtId="164" fontId="6" fillId="10" borderId="16" xfId="0" applyFont="true" applyBorder="true" applyAlignment="true" applyProtection="true">
      <alignment horizontal="center" vertical="center" textRotation="0" wrapText="true" indent="0" shrinkToFit="false"/>
      <protection locked="true" hidden="false"/>
    </xf>
    <xf numFmtId="164" fontId="10" fillId="0" borderId="16" xfId="0" applyFont="true" applyBorder="true" applyAlignment="true" applyProtection="true">
      <alignment horizontal="center" vertical="top" textRotation="0" wrapText="true" indent="0" shrinkToFit="false"/>
      <protection locked="true" hidden="false"/>
    </xf>
    <xf numFmtId="164" fontId="10" fillId="0" borderId="16" xfId="0" applyFont="true" applyBorder="true" applyAlignment="true" applyProtection="true">
      <alignment horizontal="left" vertical="bottom" textRotation="0" wrapText="true" indent="0" shrinkToFit="false"/>
      <protection locked="true" hidden="false"/>
    </xf>
    <xf numFmtId="176" fontId="10" fillId="0" borderId="16" xfId="0" applyFont="true" applyBorder="true" applyAlignment="true" applyProtection="true">
      <alignment horizontal="center" vertical="top" textRotation="0" wrapText="true" indent="0" shrinkToFit="false"/>
      <protection locked="true" hidden="false"/>
    </xf>
    <xf numFmtId="167" fontId="10" fillId="0" borderId="16" xfId="0" applyFont="true" applyBorder="true" applyAlignment="true" applyProtection="true">
      <alignment horizontal="right" vertical="top" textRotation="0" wrapText="true" indent="0" shrinkToFit="false"/>
      <protection locked="true" hidden="false"/>
    </xf>
    <xf numFmtId="176" fontId="6" fillId="9" borderId="16" xfId="0" applyFont="true" applyBorder="true" applyAlignment="true" applyProtection="true">
      <alignment horizontal="center" vertical="top" textRotation="0" wrapText="true" indent="0" shrinkToFit="false"/>
      <protection locked="true" hidden="false"/>
    </xf>
    <xf numFmtId="167" fontId="6" fillId="9" borderId="16" xfId="0" applyFont="true" applyBorder="true" applyAlignment="true" applyProtection="true">
      <alignment horizontal="right" vertical="top" textRotation="0" wrapText="true" indent="0" shrinkToFit="false"/>
      <protection locked="true" hidden="false"/>
    </xf>
    <xf numFmtId="164" fontId="10" fillId="0" borderId="0" xfId="0" applyFont="true" applyBorder="true" applyAlignment="true" applyProtection="true">
      <alignment horizontal="left" vertical="center" textRotation="0" wrapText="true" indent="0" shrinkToFit="false"/>
      <protection locked="true" hidden="false"/>
    </xf>
    <xf numFmtId="164" fontId="23" fillId="4" borderId="0" xfId="0" applyFont="true" applyBorder="true" applyAlignment="true" applyProtection="true">
      <alignment horizontal="justify" vertical="center" textRotation="0" wrapText="true" indent="0" shrinkToFit="false"/>
      <protection locked="true" hidden="false"/>
    </xf>
    <xf numFmtId="177" fontId="0" fillId="0" borderId="0" xfId="0" applyFont="false" applyBorder="fals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left" vertical="center" textRotation="0" wrapText="false" indent="0" shrinkToFit="false"/>
      <protection locked="true" hidden="false"/>
    </xf>
    <xf numFmtId="164" fontId="6" fillId="9" borderId="19" xfId="0" applyFont="true" applyBorder="true" applyAlignment="true" applyProtection="true">
      <alignment horizontal="center" vertical="top" textRotation="0" wrapText="true" indent="0" shrinkToFit="false"/>
      <protection locked="true" hidden="false"/>
    </xf>
    <xf numFmtId="164" fontId="6" fillId="9" borderId="21" xfId="0" applyFont="true" applyBorder="true" applyAlignment="true" applyProtection="true">
      <alignment horizontal="center" vertical="top" textRotation="0" wrapText="true" indent="0" shrinkToFit="false"/>
      <protection locked="true" hidden="false"/>
    </xf>
    <xf numFmtId="164" fontId="10" fillId="0" borderId="19" xfId="0" applyFont="true" applyBorder="true" applyAlignment="true" applyProtection="true">
      <alignment horizontal="center" vertical="top" textRotation="0" wrapText="true" indent="0" shrinkToFit="false"/>
      <protection locked="true" hidden="false"/>
    </xf>
    <xf numFmtId="164" fontId="10" fillId="0" borderId="20" xfId="0" applyFont="true" applyBorder="true" applyAlignment="true" applyProtection="true">
      <alignment horizontal="left" vertical="bottom" textRotation="0" wrapText="true" indent="0" shrinkToFit="false"/>
      <protection locked="true" hidden="false"/>
    </xf>
    <xf numFmtId="175" fontId="23" fillId="0" borderId="16" xfId="17" applyFont="true" applyBorder="true" applyAlignment="true" applyProtection="true">
      <alignment horizontal="right" vertical="center" textRotation="0" wrapText="false" indent="0" shrinkToFit="false"/>
      <protection locked="true" hidden="false"/>
    </xf>
    <xf numFmtId="164" fontId="23" fillId="0" borderId="19" xfId="0" applyFont="true" applyBorder="true" applyAlignment="true" applyProtection="true">
      <alignment horizontal="center" vertical="top" textRotation="0" wrapText="true" indent="0" shrinkToFit="false"/>
      <protection locked="true" hidden="false"/>
    </xf>
    <xf numFmtId="164" fontId="23" fillId="0" borderId="16" xfId="0" applyFont="true" applyBorder="true" applyAlignment="true" applyProtection="true">
      <alignment horizontal="left" vertical="center" textRotation="0" wrapText="true" indent="0" shrinkToFit="false"/>
      <protection locked="true" hidden="false"/>
    </xf>
    <xf numFmtId="175" fontId="23" fillId="0" borderId="16" xfId="17" applyFont="fals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true" applyBorder="true" applyAlignment="true" applyProtection="true">
      <alignment horizontal="left" vertical="center" textRotation="0" wrapText="false" indent="0" shrinkToFit="false"/>
      <protection locked="true" hidden="false"/>
    </xf>
    <xf numFmtId="177" fontId="6" fillId="9" borderId="16" xfId="0" applyFont="true" applyBorder="true" applyAlignment="true" applyProtection="true">
      <alignment horizontal="right" vertical="top" textRotation="0" wrapText="true" indent="0" shrinkToFit="false"/>
      <protection locked="true" hidden="false"/>
    </xf>
    <xf numFmtId="164" fontId="10" fillId="0" borderId="0" xfId="0" applyFont="true" applyBorder="true" applyAlignment="true" applyProtection="true">
      <alignment horizontal="center" vertical="bottom" textRotation="0" wrapText="false" indent="0" shrinkToFit="false"/>
      <protection locked="true" hidden="false"/>
    </xf>
    <xf numFmtId="164" fontId="10" fillId="0" borderId="0" xfId="0" applyFont="true" applyBorder="true" applyAlignment="true" applyProtection="true">
      <alignment horizontal="center" vertical="center" textRotation="0" wrapText="true" indent="0" shrinkToFit="false"/>
      <protection locked="true" hidden="false"/>
    </xf>
    <xf numFmtId="164" fontId="6" fillId="9" borderId="16" xfId="0" applyFont="true" applyBorder="true" applyAlignment="true" applyProtection="true">
      <alignment horizontal="center" vertical="center" textRotation="0" wrapText="true" indent="0" shrinkToFit="false"/>
      <protection locked="true" hidden="false"/>
    </xf>
    <xf numFmtId="175" fontId="23" fillId="0" borderId="16" xfId="17" applyFont="true" applyBorder="true" applyAlignment="true" applyProtection="true">
      <alignment horizontal="right" vertical="top" textRotation="0" wrapText="true" indent="0" shrinkToFit="false"/>
      <protection locked="true" hidden="false"/>
    </xf>
    <xf numFmtId="175" fontId="24" fillId="9" borderId="16" xfId="17" applyFont="true" applyBorder="true" applyAlignment="true" applyProtection="true">
      <alignment horizontal="right" vertical="top" textRotation="0" wrapText="true" indent="0" shrinkToFit="false"/>
      <protection locked="true" hidden="false"/>
    </xf>
    <xf numFmtId="164" fontId="10" fillId="0" borderId="19" xfId="0" applyFont="true" applyBorder="true" applyAlignment="true" applyProtection="true">
      <alignment horizontal="left" vertical="center" textRotation="0" wrapText="true" indent="0" shrinkToFit="false"/>
      <protection locked="true" hidden="false"/>
    </xf>
    <xf numFmtId="176" fontId="10" fillId="0" borderId="24" xfId="0" applyFont="true" applyBorder="true" applyAlignment="true" applyProtection="true">
      <alignment horizontal="center" vertical="center" textRotation="0" wrapText="true" indent="0" shrinkToFit="false"/>
      <protection locked="true" hidden="false"/>
    </xf>
    <xf numFmtId="175" fontId="10" fillId="0" borderId="24" xfId="0" applyFont="true" applyBorder="true" applyAlignment="true" applyProtection="true">
      <alignment horizontal="right" vertical="center" textRotation="0" wrapText="true" indent="0" shrinkToFit="false"/>
      <protection locked="true" hidden="false"/>
    </xf>
    <xf numFmtId="176" fontId="10" fillId="0" borderId="19" xfId="0" applyFont="true" applyBorder="true" applyAlignment="true" applyProtection="true">
      <alignment horizontal="center" vertical="center" textRotation="0" wrapText="true" indent="0" shrinkToFit="false"/>
      <protection locked="true" hidden="false"/>
    </xf>
    <xf numFmtId="164" fontId="6" fillId="9" borderId="27" xfId="0" applyFont="true" applyBorder="true" applyAlignment="true" applyProtection="true">
      <alignment horizontal="general" vertical="top" textRotation="0" wrapText="true" indent="0" shrinkToFit="false"/>
      <protection locked="true" hidden="false"/>
    </xf>
    <xf numFmtId="176" fontId="6" fillId="9" borderId="19" xfId="0" applyFont="true" applyBorder="true" applyAlignment="true" applyProtection="true">
      <alignment horizontal="center" vertical="top" textRotation="0" wrapText="true" indent="0" shrinkToFit="false"/>
      <protection locked="true" hidden="false"/>
    </xf>
    <xf numFmtId="175" fontId="24" fillId="9" borderId="19" xfId="17" applyFont="true" applyBorder="true" applyAlignment="true" applyProtection="true">
      <alignment horizontal="right" vertical="top" textRotation="0" wrapText="true" indent="0" shrinkToFit="false"/>
      <protection locked="true" hidden="false"/>
    </xf>
    <xf numFmtId="164" fontId="6" fillId="0" borderId="0" xfId="0" applyFont="true" applyBorder="true" applyAlignment="true" applyProtection="true">
      <alignment horizontal="general" vertical="top" textRotation="0" wrapText="true" indent="0" shrinkToFit="false"/>
      <protection locked="true" hidden="false"/>
    </xf>
    <xf numFmtId="164" fontId="6" fillId="0" borderId="0" xfId="0" applyFont="true" applyBorder="true" applyAlignment="true" applyProtection="true">
      <alignment horizontal="center" vertical="top" textRotation="0" wrapText="true" indent="0" shrinkToFit="false"/>
      <protection locked="true" hidden="false"/>
    </xf>
    <xf numFmtId="176" fontId="6" fillId="0" borderId="0" xfId="0" applyFont="true" applyBorder="true" applyAlignment="true" applyProtection="true">
      <alignment horizontal="center" vertical="top" textRotation="0" wrapText="true" indent="0" shrinkToFit="false"/>
      <protection locked="true" hidden="false"/>
    </xf>
    <xf numFmtId="175" fontId="24" fillId="0" borderId="0" xfId="17" applyFont="true" applyBorder="true" applyAlignment="true" applyProtection="true">
      <alignment horizontal="right" vertical="top" textRotation="0" wrapText="true" indent="0" shrinkToFit="false"/>
      <protection locked="true" hidden="false"/>
    </xf>
    <xf numFmtId="164" fontId="23" fillId="0" borderId="0" xfId="0" applyFont="true" applyBorder="true" applyAlignment="true" applyProtection="true">
      <alignment horizontal="left" vertical="center" textRotation="0" wrapText="true" indent="0" shrinkToFit="false"/>
      <protection locked="true" hidden="false"/>
    </xf>
    <xf numFmtId="164" fontId="23" fillId="0" borderId="0" xfId="0" applyFont="true" applyBorder="true" applyAlignment="true" applyProtection="true">
      <alignment horizontal="general" vertical="top" textRotation="0" wrapText="true" indent="0" shrinkToFit="false"/>
      <protection locked="true" hidden="false"/>
    </xf>
    <xf numFmtId="164" fontId="23" fillId="0" borderId="0" xfId="0" applyFont="true" applyBorder="true" applyAlignment="true" applyProtection="true">
      <alignment horizontal="justify" vertical="top" textRotation="0" wrapText="true" indent="0" shrinkToFit="false"/>
      <protection locked="true" hidden="false"/>
    </xf>
    <xf numFmtId="164" fontId="10" fillId="0" borderId="0" xfId="0" applyFont="true" applyBorder="true" applyAlignment="true" applyProtection="true">
      <alignment horizontal="general" vertical="top" textRotation="0" wrapText="true" indent="0" shrinkToFit="false"/>
      <protection locked="true" hidden="false"/>
    </xf>
    <xf numFmtId="175" fontId="23" fillId="0" borderId="0" xfId="17" applyFont="true" applyBorder="true" applyAlignment="true" applyProtection="true">
      <alignment horizontal="right" vertical="top" textRotation="0" wrapText="true" indent="0" shrinkToFit="false"/>
      <protection locked="true" hidden="false"/>
    </xf>
    <xf numFmtId="176" fontId="6" fillId="4" borderId="0" xfId="0" applyFont="true" applyBorder="true" applyAlignment="true" applyProtection="true">
      <alignment horizontal="center" vertical="top" textRotation="0" wrapText="true" indent="0" shrinkToFit="false"/>
      <protection locked="true" hidden="false"/>
    </xf>
    <xf numFmtId="175" fontId="23" fillId="4" borderId="0" xfId="17" applyFont="true" applyBorder="true" applyAlignment="true" applyProtection="true">
      <alignment horizontal="right" vertical="top" textRotation="0" wrapText="true" indent="0" shrinkToFit="false"/>
      <protection locked="true" hidden="false"/>
    </xf>
    <xf numFmtId="175" fontId="24" fillId="0" borderId="16" xfId="17" applyFont="true" applyBorder="true" applyAlignment="true" applyProtection="true">
      <alignment horizontal="right" vertical="center" textRotation="0" wrapText="true" indent="0" shrinkToFit="false"/>
      <protection locked="true" hidden="false"/>
    </xf>
    <xf numFmtId="176" fontId="6" fillId="10" borderId="19" xfId="0" applyFont="true" applyBorder="true" applyAlignment="true" applyProtection="true">
      <alignment horizontal="center" vertical="center" textRotation="0" wrapText="true" indent="0" shrinkToFit="false"/>
      <protection locked="true" hidden="false"/>
    </xf>
    <xf numFmtId="176" fontId="23" fillId="0" borderId="19" xfId="19" applyFont="true" applyBorder="true" applyAlignment="true" applyProtection="true">
      <alignment horizontal="center" vertical="center" textRotation="0" wrapText="true" indent="0" shrinkToFit="false"/>
      <protection locked="true" hidden="false"/>
    </xf>
    <xf numFmtId="175" fontId="23" fillId="0" borderId="19" xfId="17" applyFont="true" applyBorder="true" applyAlignment="true" applyProtection="true">
      <alignment horizontal="right" vertical="center" textRotation="0" wrapText="tru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10" fillId="0" borderId="19" xfId="0" applyFont="true" applyBorder="true" applyAlignment="true" applyProtection="true">
      <alignment horizontal="general" vertical="top" textRotation="0" wrapText="true" indent="0" shrinkToFit="false"/>
      <protection locked="true" hidden="false"/>
    </xf>
    <xf numFmtId="175" fontId="6" fillId="0" borderId="0" xfId="0" applyFont="true" applyBorder="false" applyAlignment="true" applyProtection="true">
      <alignment horizontal="general" vertical="bottom" textRotation="0" wrapText="false" indent="0" shrinkToFit="false"/>
      <protection locked="true" hidden="false"/>
    </xf>
    <xf numFmtId="164" fontId="10" fillId="0" borderId="29" xfId="0" applyFont="true" applyBorder="true" applyAlignment="true" applyProtection="true">
      <alignment horizontal="center" vertical="top" textRotation="0" wrapText="true" indent="0" shrinkToFit="false"/>
      <protection locked="true" hidden="false"/>
    </xf>
    <xf numFmtId="176" fontId="10" fillId="0" borderId="29" xfId="0" applyFont="true" applyBorder="true" applyAlignment="true" applyProtection="true">
      <alignment horizontal="center" vertical="top" textRotation="0" wrapText="true" indent="0" shrinkToFit="false"/>
      <protection locked="true" hidden="false"/>
    </xf>
    <xf numFmtId="170" fontId="10" fillId="0" borderId="0" xfId="0" applyFont="true" applyBorder="false" applyAlignment="true" applyProtection="true">
      <alignment horizontal="general" vertical="bottom" textRotation="0" wrapText="false" indent="0" shrinkToFit="false"/>
      <protection locked="true" hidden="false"/>
    </xf>
    <xf numFmtId="171" fontId="10" fillId="0" borderId="24" xfId="0" applyFont="true" applyBorder="true" applyAlignment="true" applyProtection="true">
      <alignment horizontal="right" vertical="top" textRotation="0" wrapText="true" indent="0" shrinkToFit="false"/>
      <protection locked="true" hidden="false"/>
    </xf>
    <xf numFmtId="171" fontId="6" fillId="9" borderId="19" xfId="0" applyFont="true" applyBorder="true" applyAlignment="true" applyProtection="true">
      <alignment horizontal="right" vertical="top" textRotation="0" wrapText="true" indent="0" shrinkToFit="false"/>
      <protection locked="true" hidden="false"/>
    </xf>
    <xf numFmtId="164" fontId="6" fillId="0" borderId="0" xfId="0" applyFont="true" applyBorder="false" applyAlignment="true" applyProtection="true">
      <alignment horizontal="center" vertical="center" textRotation="0" wrapText="true" indent="0" shrinkToFit="false"/>
      <protection locked="true" hidden="false"/>
    </xf>
    <xf numFmtId="176" fontId="10" fillId="0" borderId="0" xfId="0" applyFont="true" applyBorder="false" applyAlignment="true" applyProtection="true">
      <alignment horizontal="center" vertical="top" textRotation="0" wrapText="true" indent="0" shrinkToFit="false"/>
      <protection locked="true" hidden="false"/>
    </xf>
    <xf numFmtId="169" fontId="10" fillId="0" borderId="0" xfId="0" applyFont="true" applyBorder="false" applyAlignment="true" applyProtection="true">
      <alignment horizontal="center" vertical="top" textRotation="0" wrapText="true" indent="0" shrinkToFit="false"/>
      <protection locked="true" hidden="false"/>
    </xf>
    <xf numFmtId="164" fontId="10" fillId="0" borderId="30" xfId="0" applyFont="true" applyBorder="true" applyAlignment="true" applyProtection="true">
      <alignment horizontal="general" vertical="bottom" textRotation="0" wrapText="false" indent="0" shrinkToFit="false"/>
      <protection locked="true" hidden="false"/>
    </xf>
    <xf numFmtId="164" fontId="6" fillId="8" borderId="19" xfId="0" applyFont="true" applyBorder="true" applyAlignment="true" applyProtection="true">
      <alignment horizontal="center" vertical="center" textRotation="0" wrapText="false" indent="0" shrinkToFit="false"/>
      <protection locked="true" hidden="false"/>
    </xf>
    <xf numFmtId="175" fontId="10" fillId="0" borderId="19" xfId="0" applyFont="true" applyBorder="true" applyAlignment="true" applyProtection="true">
      <alignment horizontal="right" vertical="top" textRotation="0" wrapText="true" indent="0" shrinkToFit="false"/>
      <protection locked="true" hidden="false"/>
    </xf>
    <xf numFmtId="164" fontId="10" fillId="9" borderId="19" xfId="0" applyFont="true" applyBorder="true" applyAlignment="true" applyProtection="true">
      <alignment horizontal="center" vertical="center" textRotation="0" wrapText="true" indent="0" shrinkToFit="false"/>
      <protection locked="true" hidden="false"/>
    </xf>
    <xf numFmtId="175" fontId="24" fillId="9" borderId="19" xfId="17" applyFont="true" applyBorder="true" applyAlignment="true" applyProtection="true">
      <alignment horizontal="right" vertical="center" textRotation="0" wrapText="true" indent="0" shrinkToFit="false"/>
      <protection locked="true" hidden="false"/>
    </xf>
    <xf numFmtId="164" fontId="6" fillId="8" borderId="16"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left" vertical="bottom" textRotation="0" wrapText="false" indent="0" shrinkToFit="false"/>
      <protection locked="true" hidden="false"/>
    </xf>
    <xf numFmtId="175" fontId="24" fillId="0" borderId="16" xfId="17" applyFont="true" applyBorder="true" applyAlignment="true" applyProtection="true">
      <alignment horizontal="center" vertical="bottom" textRotation="0" wrapText="false" indent="0" shrinkToFit="false"/>
      <protection locked="true" hidden="false"/>
    </xf>
    <xf numFmtId="169" fontId="25" fillId="4" borderId="0" xfId="0" applyFont="true" applyBorder="false" applyAlignment="true" applyProtection="true">
      <alignment horizontal="center" vertical="bottom" textRotation="0" wrapText="false" indent="0" shrinkToFit="false"/>
      <protection locked="true" hidden="false"/>
    </xf>
    <xf numFmtId="164" fontId="6" fillId="9" borderId="31" xfId="0" applyFont="true" applyBorder="true" applyAlignment="true" applyProtection="true">
      <alignment horizontal="center" vertical="center" textRotation="0" wrapText="true" indent="0" shrinkToFit="false"/>
      <protection locked="true" hidden="false"/>
    </xf>
    <xf numFmtId="164" fontId="6" fillId="9" borderId="25" xfId="0" applyFont="true" applyBorder="true" applyAlignment="true" applyProtection="true">
      <alignment horizontal="center" vertical="center" textRotation="0" wrapText="true" indent="0" shrinkToFit="false"/>
      <protection locked="true" hidden="false"/>
    </xf>
    <xf numFmtId="164" fontId="10" fillId="0" borderId="32" xfId="0" applyFont="true" applyBorder="true" applyAlignment="true" applyProtection="true">
      <alignment horizontal="center" vertical="center" textRotation="0" wrapText="true" indent="0" shrinkToFit="false"/>
      <protection locked="true" hidden="false"/>
    </xf>
    <xf numFmtId="164" fontId="10" fillId="0" borderId="33" xfId="0" applyFont="true" applyBorder="true" applyAlignment="true" applyProtection="true">
      <alignment horizontal="left" vertical="center" textRotation="0" wrapText="true" indent="0" shrinkToFit="false"/>
      <protection locked="true" hidden="false"/>
    </xf>
    <xf numFmtId="176" fontId="10" fillId="0" borderId="34" xfId="0" applyFont="true" applyBorder="true" applyAlignment="true" applyProtection="true">
      <alignment horizontal="center" vertical="center" textRotation="0" wrapText="true" indent="0" shrinkToFit="false"/>
      <protection locked="true" hidden="false"/>
    </xf>
    <xf numFmtId="167" fontId="10" fillId="0" borderId="35" xfId="0" applyFont="true" applyBorder="true" applyAlignment="true" applyProtection="true">
      <alignment horizontal="right" vertical="center" textRotation="0" wrapText="true" indent="0" shrinkToFit="false"/>
      <protection locked="true" hidden="false"/>
    </xf>
    <xf numFmtId="164" fontId="10" fillId="0" borderId="36" xfId="0" applyFont="true" applyBorder="true" applyAlignment="true" applyProtection="true">
      <alignment horizontal="center" vertical="center" textRotation="0" wrapText="true" indent="0" shrinkToFit="false"/>
      <protection locked="true" hidden="false"/>
    </xf>
    <xf numFmtId="176" fontId="10" fillId="0" borderId="16" xfId="0" applyFont="true" applyBorder="true" applyAlignment="true" applyProtection="true">
      <alignment horizontal="center" vertical="center" textRotation="0" wrapText="true" indent="0" shrinkToFit="false"/>
      <protection locked="true" hidden="false"/>
    </xf>
    <xf numFmtId="167" fontId="10" fillId="0" borderId="37" xfId="0" applyFont="true" applyBorder="true" applyAlignment="true" applyProtection="true">
      <alignment horizontal="right" vertical="center" textRotation="0" wrapText="true" indent="0" shrinkToFit="false"/>
      <protection locked="true" hidden="false"/>
    </xf>
    <xf numFmtId="169" fontId="26" fillId="4" borderId="0" xfId="0" applyFont="true" applyBorder="false" applyAlignment="true" applyProtection="true">
      <alignment horizontal="general" vertical="bottom" textRotation="0" wrapText="false" indent="0" shrinkToFit="false"/>
      <protection locked="true" hidden="false"/>
    </xf>
    <xf numFmtId="164" fontId="10" fillId="9" borderId="20" xfId="0" applyFont="true" applyBorder="true" applyAlignment="true" applyProtection="true">
      <alignment horizontal="center" vertical="top" textRotation="0" wrapText="true" indent="0" shrinkToFit="false"/>
      <protection locked="true" hidden="false"/>
    </xf>
    <xf numFmtId="164" fontId="6" fillId="9" borderId="38" xfId="0" applyFont="true" applyBorder="true" applyAlignment="true" applyProtection="true">
      <alignment horizontal="center" vertical="top" textRotation="0" wrapText="true" indent="0" shrinkToFit="false"/>
      <protection locked="true" hidden="false"/>
    </xf>
    <xf numFmtId="176" fontId="10" fillId="9" borderId="31" xfId="0" applyFont="true" applyBorder="true" applyAlignment="true" applyProtection="true">
      <alignment horizontal="center" vertical="top" textRotation="0" wrapText="true" indent="0" shrinkToFit="false"/>
      <protection locked="true" hidden="false"/>
    </xf>
    <xf numFmtId="164" fontId="10" fillId="9" borderId="16" xfId="0" applyFont="true" applyBorder="true" applyAlignment="true" applyProtection="true">
      <alignment horizontal="center" vertical="center" textRotation="0" wrapText="true" indent="0" shrinkToFit="false"/>
      <protection locked="true" hidden="false"/>
    </xf>
    <xf numFmtId="175" fontId="23" fillId="0" borderId="16" xfId="17" applyFont="true" applyBorder="true" applyAlignment="true" applyProtection="true">
      <alignment horizontal="right" vertical="center" textRotation="0" wrapText="true" indent="0" shrinkToFit="false"/>
      <protection locked="true" hidden="false"/>
    </xf>
    <xf numFmtId="175" fontId="24" fillId="9" borderId="22" xfId="17" applyFont="true" applyBorder="true" applyAlignment="true" applyProtection="true">
      <alignment horizontal="right" vertical="center" textRotation="0" wrapText="true" indent="0" shrinkToFit="false"/>
      <protection locked="true" hidden="false"/>
    </xf>
    <xf numFmtId="179" fontId="10" fillId="0" borderId="0" xfId="0" applyFont="true" applyBorder="false" applyAlignment="true" applyProtection="true">
      <alignment horizontal="general" vertical="bottom" textRotation="0" wrapText="false" indent="0" shrinkToFit="false"/>
      <protection locked="true" hidden="false"/>
    </xf>
    <xf numFmtId="175" fontId="23" fillId="0" borderId="19" xfId="17" applyFont="true" applyBorder="true" applyAlignment="true" applyProtection="true">
      <alignment horizontal="center" vertical="center" textRotation="0" wrapText="true" indent="0" shrinkToFit="false"/>
      <protection locked="true" hidden="false"/>
    </xf>
    <xf numFmtId="166" fontId="10" fillId="0" borderId="19" xfId="0" applyFont="true" applyBorder="true" applyAlignment="true" applyProtection="true">
      <alignment horizontal="center" vertical="center" textRotation="0" wrapText="true" indent="0" shrinkToFit="false"/>
      <protection locked="true" hidden="false"/>
    </xf>
    <xf numFmtId="175" fontId="23" fillId="9" borderId="19" xfId="17" applyFont="true" applyBorder="true" applyAlignment="true" applyProtection="true">
      <alignment horizontal="center" vertical="center" textRotation="0" wrapText="true" indent="0" shrinkToFit="false"/>
      <protection locked="true" hidden="false"/>
    </xf>
    <xf numFmtId="164" fontId="6" fillId="9" borderId="21" xfId="0" applyFont="true" applyBorder="true" applyAlignment="true" applyProtection="true">
      <alignment horizontal="center" vertical="center" textRotation="0" wrapText="true" indent="0" shrinkToFit="false"/>
      <protection locked="true" hidden="false"/>
    </xf>
    <xf numFmtId="164" fontId="10" fillId="0" borderId="16" xfId="0" applyFont="true" applyBorder="true" applyAlignment="true" applyProtection="true">
      <alignment horizontal="left" vertical="center" textRotation="0" wrapText="false" indent="0" shrinkToFit="false"/>
      <protection locked="true" hidden="false"/>
    </xf>
    <xf numFmtId="175" fontId="23" fillId="0" borderId="25" xfId="17" applyFont="true" applyBorder="true" applyAlignment="true" applyProtection="true">
      <alignment horizontal="right" vertical="center" textRotation="0" wrapText="true" indent="0" shrinkToFit="false"/>
      <protection locked="true" hidden="false"/>
    </xf>
    <xf numFmtId="175" fontId="24" fillId="0" borderId="25" xfId="17" applyFont="true" applyBorder="true" applyAlignment="true" applyProtection="true">
      <alignment horizontal="right" vertical="center" textRotation="0" wrapText="true" indent="0" shrinkToFit="false"/>
      <protection locked="true" hidden="false"/>
    </xf>
    <xf numFmtId="164" fontId="10"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true" applyProtection="true">
      <alignment horizontal="justify" vertical="center" textRotation="0" wrapText="true" indent="0" shrinkToFit="false"/>
      <protection locked="true" hidden="false"/>
    </xf>
    <xf numFmtId="164" fontId="10" fillId="0" borderId="39" xfId="0" applyFont="true" applyBorder="true" applyAlignment="true" applyProtection="true">
      <alignment horizontal="center" vertical="top" textRotation="0" wrapText="true" indent="0" shrinkToFit="false"/>
      <protection locked="true" hidden="false"/>
    </xf>
    <xf numFmtId="178" fontId="23" fillId="0" borderId="27" xfId="19" applyFont="false" applyBorder="true" applyAlignment="true" applyProtection="true">
      <alignment horizontal="center" vertical="bottom" textRotation="0" wrapText="true" indent="0" shrinkToFit="false"/>
      <protection locked="true" hidden="false"/>
    </xf>
    <xf numFmtId="175" fontId="23" fillId="0" borderId="40" xfId="17" applyFont="true" applyBorder="true" applyAlignment="true" applyProtection="true">
      <alignment horizontal="center" vertical="bottom" textRotation="0" wrapText="true" indent="0" shrinkToFit="false"/>
      <protection locked="true" hidden="false"/>
    </xf>
    <xf numFmtId="164" fontId="20" fillId="11" borderId="41" xfId="0" applyFont="true" applyBorder="true" applyAlignment="true" applyProtection="true">
      <alignment horizontal="center" vertical="center" textRotation="0" wrapText="false" indent="0" shrinkToFit="false"/>
      <protection locked="true" hidden="false"/>
    </xf>
    <xf numFmtId="164" fontId="20" fillId="12" borderId="15" xfId="0" applyFont="true" applyBorder="true" applyAlignment="true" applyProtection="true">
      <alignment horizontal="center" vertical="center" textRotation="0" wrapText="false" indent="0" shrinkToFit="false"/>
      <protection locked="true" hidden="false"/>
    </xf>
    <xf numFmtId="164" fontId="0" fillId="11" borderId="15" xfId="0" applyFont="false" applyBorder="true" applyAlignment="true" applyProtection="true">
      <alignment horizontal="general" vertical="bottom" textRotation="0" wrapText="false" indent="0" shrinkToFit="false"/>
      <protection locked="true" hidden="false"/>
    </xf>
    <xf numFmtId="164" fontId="20" fillId="12" borderId="42" xfId="0" applyFont="true" applyBorder="true" applyAlignment="true" applyProtection="true">
      <alignment horizontal="center" vertical="center" textRotation="0" wrapText="false" indent="0" shrinkToFit="false"/>
      <protection locked="true" hidden="false"/>
    </xf>
    <xf numFmtId="164" fontId="20" fillId="12" borderId="15" xfId="0" applyFont="true" applyBorder="true" applyAlignment="true" applyProtection="true">
      <alignment horizontal="center" vertical="center" textRotation="0" wrapText="true" indent="0" shrinkToFit="false"/>
      <protection locked="true" hidden="false"/>
    </xf>
    <xf numFmtId="164" fontId="20" fillId="12" borderId="42" xfId="0" applyFont="true" applyBorder="true" applyAlignment="true" applyProtection="true">
      <alignment horizontal="center" vertical="center" textRotation="0" wrapText="true" indent="0" shrinkToFit="false"/>
      <protection locked="true" hidden="false"/>
    </xf>
    <xf numFmtId="164" fontId="20" fillId="5" borderId="15" xfId="0" applyFont="true" applyBorder="true" applyAlignment="true" applyProtection="true">
      <alignment horizontal="center" vertical="center" textRotation="0" wrapText="false" indent="0" shrinkToFit="false"/>
      <protection locked="true" hidden="false"/>
    </xf>
    <xf numFmtId="164" fontId="20" fillId="5" borderId="15" xfId="0" applyFont="true" applyBorder="true" applyAlignment="true" applyProtection="true">
      <alignment horizontal="center" vertical="bottom" textRotation="0" wrapText="false" indent="0" shrinkToFit="false"/>
      <protection locked="true" hidden="false"/>
    </xf>
    <xf numFmtId="180" fontId="20" fillId="5" borderId="15" xfId="0" applyFont="true" applyBorder="true" applyAlignment="true" applyProtection="true">
      <alignment horizontal="center" vertical="center" textRotation="0" wrapText="false" indent="0" shrinkToFit="false"/>
      <protection locked="true" hidden="false"/>
    </xf>
    <xf numFmtId="172" fontId="20" fillId="5" borderId="15" xfId="0" applyFont="true" applyBorder="true" applyAlignment="true" applyProtection="true">
      <alignment horizontal="center" vertical="center" textRotation="0" wrapText="false" indent="0" shrinkToFit="false"/>
      <protection locked="true" hidden="false"/>
    </xf>
    <xf numFmtId="177" fontId="20" fillId="5" borderId="15" xfId="0" applyFont="true" applyBorder="true" applyAlignment="true" applyProtection="true">
      <alignment horizontal="center" vertical="center" textRotation="0" wrapText="false" indent="0" shrinkToFit="false"/>
      <protection locked="true" hidden="false"/>
    </xf>
    <xf numFmtId="164" fontId="20" fillId="5" borderId="42" xfId="0" applyFont="true" applyBorder="true" applyAlignment="true" applyProtection="true">
      <alignment horizontal="center" vertical="center" textRotation="0" wrapText="false" indent="0" shrinkToFit="false"/>
      <protection locked="true" hidden="false"/>
    </xf>
    <xf numFmtId="166" fontId="20" fillId="5" borderId="15" xfId="0" applyFont="true" applyBorder="true" applyAlignment="true" applyProtection="true">
      <alignment horizontal="center" vertical="bottom" textRotation="0" wrapText="false" indent="0" shrinkToFit="false"/>
      <protection locked="true" hidden="false"/>
    </xf>
    <xf numFmtId="164" fontId="20" fillId="13" borderId="15" xfId="0" applyFont="true" applyBorder="true" applyAlignment="true" applyProtection="true">
      <alignment horizontal="right" vertical="bottom" textRotation="0" wrapText="false" indent="0" shrinkToFit="false"/>
      <protection locked="true" hidden="false"/>
    </xf>
    <xf numFmtId="177" fontId="20" fillId="13" borderId="15" xfId="0" applyFont="true" applyBorder="true" applyAlignment="true" applyProtection="true">
      <alignment horizontal="center" vertical="bottom" textRotation="0" wrapText="false" indent="0" shrinkToFit="false"/>
      <protection locked="true" hidden="false"/>
    </xf>
    <xf numFmtId="164" fontId="20" fillId="13" borderId="42" xfId="0" applyFont="true" applyBorder="true" applyAlignment="true" applyProtection="true">
      <alignment horizontal="right" vertical="bottom" textRotation="0" wrapText="false" indent="0" shrinkToFit="false"/>
      <protection locked="true" hidden="false"/>
    </xf>
    <xf numFmtId="164" fontId="0" fillId="11" borderId="42" xfId="0" applyFont="false" applyBorder="true" applyAlignment="true" applyProtection="true">
      <alignment horizontal="general" vertical="bottom" textRotation="0" wrapText="false" indent="0" shrinkToFit="false"/>
      <protection locked="true" hidden="false"/>
    </xf>
    <xf numFmtId="167" fontId="20" fillId="13" borderId="42" xfId="0" applyFont="true" applyBorder="true" applyAlignment="true" applyProtection="true">
      <alignment horizontal="right" vertical="bottom" textRotation="0" wrapText="fals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7" fontId="27" fillId="0" borderId="0" xfId="0" applyFont="true" applyBorder="false" applyAlignment="true" applyProtection="true">
      <alignment horizontal="general" vertical="bottom" textRotation="0" wrapText="false" indent="0" shrinkToFit="false"/>
      <protection locked="true" hidden="false"/>
    </xf>
    <xf numFmtId="177" fontId="27" fillId="0" borderId="0" xfId="0" applyFont="true" applyBorder="false" applyAlignment="true" applyProtection="true">
      <alignment horizontal="general" vertical="bottom" textRotation="0" wrapText="false" indent="0" shrinkToFit="false"/>
      <protection locked="true" hidden="false"/>
    </xf>
    <xf numFmtId="167" fontId="20" fillId="5" borderId="15" xfId="0" applyFont="true" applyBorder="true" applyAlignment="true" applyProtection="true">
      <alignment horizontal="center" vertical="center" textRotation="0" wrapText="false" indent="0" shrinkToFit="false"/>
      <protection locked="true" hidden="false"/>
    </xf>
    <xf numFmtId="170" fontId="20" fillId="5" borderId="15" xfId="0" applyFont="true" applyBorder="true" applyAlignment="true" applyProtection="true">
      <alignment horizontal="center" vertical="center" textRotation="0" wrapText="false" indent="0" shrinkToFit="false"/>
      <protection locked="true" hidden="false"/>
    </xf>
    <xf numFmtId="164" fontId="20" fillId="13" borderId="15" xfId="0" applyFont="true" applyBorder="true" applyAlignment="true" applyProtection="true">
      <alignment horizontal="center" vertical="bottom" textRotation="0" wrapText="false" indent="0" shrinkToFit="false"/>
      <protection locked="true" hidden="false"/>
    </xf>
    <xf numFmtId="164" fontId="20" fillId="11" borderId="15" xfId="0" applyFont="true" applyBorder="true" applyAlignment="true" applyProtection="true">
      <alignment horizontal="center" vertical="center" textRotation="0" wrapText="false" indent="0" shrinkToFit="false"/>
      <protection locked="true" hidden="false"/>
    </xf>
    <xf numFmtId="164" fontId="20" fillId="14" borderId="15" xfId="0" applyFont="true" applyBorder="true" applyAlignment="true" applyProtection="true">
      <alignment horizontal="center" vertical="center" textRotation="0" wrapText="false" indent="0" shrinkToFit="false"/>
      <protection locked="true" hidden="false"/>
    </xf>
    <xf numFmtId="164" fontId="20" fillId="14" borderId="43" xfId="0" applyFont="true" applyBorder="true" applyAlignment="true" applyProtection="true">
      <alignment horizontal="center" vertical="center" textRotation="0" wrapText="false" indent="0" shrinkToFit="false"/>
      <protection locked="true" hidden="false"/>
    </xf>
    <xf numFmtId="164" fontId="20" fillId="14" borderId="43" xfId="0" applyFont="true" applyBorder="true" applyAlignment="true" applyProtection="true">
      <alignment horizontal="general" vertical="center" textRotation="0" wrapText="false" indent="0" shrinkToFit="false"/>
      <protection locked="true" hidden="false"/>
    </xf>
    <xf numFmtId="164" fontId="20" fillId="14" borderId="43" xfId="0" applyFont="true" applyBorder="true" applyAlignment="true" applyProtection="true">
      <alignment horizontal="center" vertical="center" textRotation="0" wrapText="true" indent="0" shrinkToFit="false"/>
      <protection locked="true" hidden="false"/>
    </xf>
    <xf numFmtId="164" fontId="20" fillId="14" borderId="44" xfId="0" applyFont="true" applyBorder="true" applyAlignment="true" applyProtection="true">
      <alignment horizontal="center" vertical="center" textRotation="0" wrapText="true" indent="0" shrinkToFit="false"/>
      <protection locked="true" hidden="false"/>
    </xf>
    <xf numFmtId="164" fontId="20" fillId="0" borderId="15" xfId="0" applyFont="true" applyBorder="true" applyAlignment="true" applyProtection="true">
      <alignment horizontal="general" vertical="bottom" textRotation="0" wrapText="false" indent="0" shrinkToFit="false"/>
      <protection locked="true" hidden="false"/>
    </xf>
    <xf numFmtId="177" fontId="28" fillId="0" borderId="15" xfId="0" applyFont="true" applyBorder="true" applyAlignment="true" applyProtection="true">
      <alignment horizontal="center" vertical="bottom" textRotation="0" wrapText="false" indent="0" shrinkToFit="false"/>
      <protection locked="true" hidden="false"/>
    </xf>
    <xf numFmtId="164" fontId="28" fillId="0" borderId="15" xfId="0" applyFont="true" applyBorder="true" applyAlignment="true" applyProtection="true">
      <alignment horizontal="center" vertical="bottom" textRotation="0" wrapText="false" indent="0" shrinkToFit="false"/>
      <protection locked="true" hidden="false"/>
    </xf>
    <xf numFmtId="177" fontId="28" fillId="0" borderId="45" xfId="0" applyFont="true" applyBorder="true" applyAlignment="true" applyProtection="true">
      <alignment horizontal="right" vertical="bottom" textRotation="0" wrapText="false" indent="0" shrinkToFit="false"/>
      <protection locked="true" hidden="false"/>
    </xf>
    <xf numFmtId="181" fontId="28" fillId="0" borderId="15" xfId="0" applyFont="true" applyBorder="true" applyAlignment="true" applyProtection="true">
      <alignment horizontal="general" vertical="bottom" textRotation="0" wrapText="false" indent="0" shrinkToFit="false"/>
      <protection locked="true" hidden="false"/>
    </xf>
    <xf numFmtId="164" fontId="20" fillId="15" borderId="15" xfId="0" applyFont="true" applyBorder="true" applyAlignment="true" applyProtection="true">
      <alignment horizontal="center" vertical="center" textRotation="0" wrapText="false" indent="0" shrinkToFit="false"/>
      <protection locked="true" hidden="false"/>
    </xf>
    <xf numFmtId="177" fontId="20" fillId="15" borderId="45" xfId="0" applyFont="true" applyBorder="true" applyAlignment="true" applyProtection="true">
      <alignment horizontal="right" vertical="bottom" textRotation="0" wrapText="false" indent="0" shrinkToFit="false"/>
      <protection locked="true" hidden="false"/>
    </xf>
    <xf numFmtId="181" fontId="20" fillId="15" borderId="15" xfId="0" applyFont="true" applyBorder="true" applyAlignment="true" applyProtection="true">
      <alignment horizontal="general" vertical="bottom" textRotation="0" wrapText="false" indent="0" shrinkToFit="false"/>
      <protection locked="true" hidden="false"/>
    </xf>
    <xf numFmtId="164" fontId="20" fillId="14" borderId="46" xfId="0" applyFont="true" applyBorder="true" applyAlignment="true" applyProtection="true">
      <alignment horizontal="center" vertical="center" textRotation="0" wrapText="false" indent="0" shrinkToFit="false"/>
      <protection locked="true" hidden="false"/>
    </xf>
    <xf numFmtId="164" fontId="20" fillId="14" borderId="45" xfId="0" applyFont="true" applyBorder="true" applyAlignment="true" applyProtection="true">
      <alignment horizontal="general" vertical="center" textRotation="0" wrapText="false" indent="0" shrinkToFit="false"/>
      <protection locked="true" hidden="false"/>
    </xf>
    <xf numFmtId="181" fontId="20" fillId="14" borderId="42" xfId="0" applyFont="true" applyBorder="true" applyAlignment="true" applyProtection="true">
      <alignment horizontal="center" vertical="center" textRotation="0" wrapText="false" indent="0" shrinkToFit="false"/>
      <protection locked="true" hidden="false"/>
    </xf>
    <xf numFmtId="177" fontId="28" fillId="0" borderId="43" xfId="0" applyFont="true" applyBorder="true" applyAlignment="true" applyProtection="true">
      <alignment horizontal="center" vertical="bottom" textRotation="0" wrapText="false" indent="0" shrinkToFit="false"/>
      <protection locked="true" hidden="false"/>
    </xf>
    <xf numFmtId="177" fontId="28" fillId="0" borderId="44" xfId="0" applyFont="true" applyBorder="true" applyAlignment="true" applyProtection="true">
      <alignment horizontal="right" vertical="bottom" textRotation="0" wrapText="false" indent="0" shrinkToFit="false"/>
      <protection locked="true" hidden="false"/>
    </xf>
    <xf numFmtId="164" fontId="20" fillId="15" borderId="15" xfId="0" applyFont="true" applyBorder="true" applyAlignment="true" applyProtection="true">
      <alignment horizontal="center" vertical="bottom" textRotation="0" wrapText="false" indent="0" shrinkToFit="false"/>
      <protection locked="true" hidden="false"/>
    </xf>
    <xf numFmtId="166" fontId="28" fillId="0" borderId="15" xfId="0" applyFont="true" applyBorder="true" applyAlignment="true" applyProtection="true">
      <alignment horizontal="center" vertical="bottom" textRotation="0" wrapText="false" indent="0" shrinkToFit="false"/>
      <protection locked="true" hidden="false"/>
    </xf>
    <xf numFmtId="164" fontId="20" fillId="16" borderId="15" xfId="0" applyFont="true" applyBorder="true" applyAlignment="true" applyProtection="true">
      <alignment horizontal="right" vertical="center" textRotation="0" wrapText="false" indent="0" shrinkToFit="false"/>
      <protection locked="true" hidden="false"/>
    </xf>
    <xf numFmtId="181" fontId="20" fillId="17" borderId="15" xfId="0" applyFont="true" applyBorder="true" applyAlignment="true" applyProtection="true">
      <alignment horizontal="general" vertical="bottom" textRotation="0" wrapText="false" indent="0" shrinkToFit="false"/>
      <protection locked="true" hidden="false"/>
    </xf>
    <xf numFmtId="164" fontId="20" fillId="18" borderId="15" xfId="0" applyFont="true" applyBorder="true" applyAlignment="true" applyProtection="true">
      <alignment horizontal="right" vertical="center" textRotation="0" wrapText="false" indent="0" shrinkToFit="false"/>
      <protection locked="true" hidden="false"/>
    </xf>
    <xf numFmtId="177" fontId="20" fillId="18" borderId="45" xfId="0" applyFont="true" applyBorder="true" applyAlignment="true" applyProtection="true">
      <alignment horizontal="right" vertical="bottom" textRotation="0" wrapText="false" indent="0" shrinkToFit="false"/>
      <protection locked="true" hidden="false"/>
    </xf>
    <xf numFmtId="164" fontId="20" fillId="15" borderId="15" xfId="0" applyFont="true" applyBorder="true" applyAlignment="true" applyProtection="true">
      <alignment horizontal="right" vertical="bottom" textRotation="0" wrapText="false" indent="0" shrinkToFit="false"/>
      <protection locked="true" hidden="false"/>
    </xf>
    <xf numFmtId="169" fontId="20" fillId="15" borderId="45" xfId="0" applyFont="true" applyBorder="true" applyAlignment="true" applyProtection="true">
      <alignment horizontal="right" vertical="bottom" textRotation="0" wrapText="false" indent="0" shrinkToFit="false"/>
      <protection locked="true" hidden="false"/>
    </xf>
    <xf numFmtId="164" fontId="20" fillId="0" borderId="0" xfId="0" applyFont="true" applyBorder="false" applyAlignment="true" applyProtection="true">
      <alignment horizontal="general" vertical="bottom" textRotation="0" wrapText="false" indent="0" shrinkToFit="false"/>
      <protection locked="true" hidden="false"/>
    </xf>
    <xf numFmtId="167" fontId="20" fillId="0" borderId="0" xfId="0" applyFont="true" applyBorder="false" applyAlignment="true" applyProtection="true">
      <alignment horizontal="general" vertical="bottom" textRotation="0" wrapText="false" indent="0" shrinkToFit="false"/>
      <protection locked="true" hidden="false"/>
    </xf>
    <xf numFmtId="175" fontId="23" fillId="0" borderId="0" xfId="17" applyFont="false" applyBorder="true" applyAlignment="true" applyProtection="true">
      <alignment horizontal="general" vertical="bottom" textRotation="0" wrapText="false" indent="0" shrinkToFit="false"/>
      <protection locked="true" hidden="false"/>
    </xf>
    <xf numFmtId="177" fontId="20" fillId="0" borderId="0" xfId="0" applyFont="true" applyBorder="false" applyAlignment="true" applyProtection="true">
      <alignment horizontal="general" vertical="bottom" textRotation="0" wrapText="false" indent="0" shrinkToFit="false"/>
      <protection locked="true" hidden="false"/>
    </xf>
    <xf numFmtId="181" fontId="20"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s>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13256"/>
      <rgbColor rgb="FFF2F2F2"/>
      <rgbColor rgb="FFDDDDDD"/>
      <rgbColor rgb="FF660066"/>
      <rgbColor rgb="FFD99594"/>
      <rgbColor rgb="FF0066CC"/>
      <rgbColor rgb="FFCCCCFF"/>
      <rgbColor rgb="FF000080"/>
      <rgbColor rgb="FFFF00FF"/>
      <rgbColor rgb="FFFFFF00"/>
      <rgbColor rgb="FF00FFFF"/>
      <rgbColor rgb="FF800080"/>
      <rgbColor rgb="FF800000"/>
      <rgbColor rgb="FF008080"/>
      <rgbColor rgb="FF0000FF"/>
      <rgbColor rgb="FF1CCBED"/>
      <rgbColor rgb="FFCCFFFF"/>
      <rgbColor rgb="FFCCFFCC"/>
      <rgbColor rgb="FFFFFF99"/>
      <rgbColor rgb="FF95B3D7"/>
      <rgbColor rgb="FFFF99CC"/>
      <rgbColor rgb="FFCC99FF"/>
      <rgbColor rgb="FFF4B183"/>
      <rgbColor rgb="FF3366FF"/>
      <rgbColor rgb="FF33CCCC"/>
      <rgbColor rgb="FF81D41A"/>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T1048576"/>
  <sheetViews>
    <sheetView showFormulas="false" showGridLines="true" showRowColHeaders="true" showZeros="true" rightToLeft="false" tabSelected="false" showOutlineSymbols="true" defaultGridColor="true" view="normal" topLeftCell="A4" colorId="64" zoomScale="80" zoomScaleNormal="80" zoomScalePageLayoutView="100" workbookViewId="0">
      <selection pane="topLeft" activeCell="L18" activeCellId="0" sqref="L18"/>
    </sheetView>
  </sheetViews>
  <sheetFormatPr defaultColWidth="8.59375" defaultRowHeight="13.8" zeroHeight="false" outlineLevelRow="0" outlineLevelCol="0"/>
  <cols>
    <col collapsed="false" customWidth="true" hidden="false" outlineLevel="0" max="1" min="1" style="1" width="16.94"/>
    <col collapsed="false" customWidth="true" hidden="false" outlineLevel="0" max="2" min="2" style="1" width="44.81"/>
    <col collapsed="false" customWidth="true" hidden="false" outlineLevel="0" max="3" min="3" style="1" width="15.18"/>
    <col collapsed="false" customWidth="true" hidden="false" outlineLevel="0" max="4" min="4" style="1" width="16.38"/>
    <col collapsed="false" customWidth="true" hidden="false" outlineLevel="0" max="5" min="5" style="1" width="19.22"/>
    <col collapsed="false" customWidth="true" hidden="false" outlineLevel="0" max="6" min="6" style="1" width="19.02"/>
    <col collapsed="false" customWidth="true" hidden="false" outlineLevel="0" max="7" min="7" style="1" width="14.08"/>
    <col collapsed="false" customWidth="true" hidden="false" outlineLevel="0" max="8" min="8" style="1" width="15"/>
    <col collapsed="false" customWidth="true" hidden="false" outlineLevel="0" max="9" min="9" style="1" width="24.52"/>
    <col collapsed="false" customWidth="true" hidden="false" outlineLevel="0" max="10" min="10" style="1" width="8.67"/>
    <col collapsed="false" customWidth="true" hidden="false" outlineLevel="0" max="11" min="11" style="1" width="14.31"/>
    <col collapsed="false" customWidth="true" hidden="false" outlineLevel="0" max="1024" min="1024" style="1" width="10.5"/>
  </cols>
  <sheetData>
    <row r="1" customFormat="false" ht="14.25" hidden="false" customHeight="true" outlineLevel="0" collapsed="false">
      <c r="A1" s="2" t="s">
        <v>0</v>
      </c>
      <c r="B1" s="2"/>
      <c r="C1" s="2"/>
      <c r="D1" s="2"/>
      <c r="E1" s="2"/>
      <c r="F1" s="2"/>
      <c r="G1" s="2"/>
      <c r="H1" s="2"/>
      <c r="I1" s="2"/>
    </row>
    <row r="2" customFormat="false" ht="14.25" hidden="false" customHeight="true" outlineLevel="0" collapsed="false">
      <c r="A2" s="2"/>
      <c r="B2" s="2"/>
      <c r="C2" s="2"/>
      <c r="D2" s="2"/>
      <c r="E2" s="2"/>
      <c r="F2" s="2"/>
      <c r="G2" s="2"/>
      <c r="H2" s="2"/>
      <c r="I2" s="2"/>
    </row>
    <row r="3" customFormat="false" ht="15" hidden="false" customHeight="true" outlineLevel="0" collapsed="false">
      <c r="A3" s="3" t="s">
        <v>1</v>
      </c>
      <c r="B3" s="3"/>
      <c r="C3" s="3"/>
      <c r="D3" s="3"/>
      <c r="E3" s="3"/>
      <c r="F3" s="3"/>
      <c r="G3" s="3"/>
      <c r="H3" s="3"/>
      <c r="I3" s="3"/>
    </row>
    <row r="4" customFormat="false" ht="15" hidden="false" customHeight="true" outlineLevel="0" collapsed="false">
      <c r="A4" s="3"/>
      <c r="B4" s="3"/>
      <c r="C4" s="3"/>
      <c r="D4" s="3"/>
      <c r="E4" s="3"/>
      <c r="F4" s="3"/>
      <c r="G4" s="3"/>
      <c r="H4" s="3"/>
      <c r="I4" s="3"/>
    </row>
    <row r="5" customFormat="false" ht="15" hidden="false" customHeight="true" outlineLevel="0" collapsed="false">
      <c r="A5" s="4" t="s">
        <v>2</v>
      </c>
      <c r="B5" s="4"/>
      <c r="C5" s="4"/>
      <c r="D5" s="4"/>
      <c r="E5" s="4"/>
      <c r="F5" s="4"/>
      <c r="G5" s="4"/>
      <c r="H5" s="4"/>
      <c r="I5" s="4"/>
    </row>
    <row r="6" customFormat="false" ht="13.8" hidden="false" customHeight="true" outlineLevel="0" collapsed="false">
      <c r="A6" s="5" t="s">
        <v>3</v>
      </c>
      <c r="B6" s="5"/>
      <c r="C6" s="5"/>
      <c r="D6" s="5"/>
      <c r="E6" s="5"/>
      <c r="F6" s="5"/>
      <c r="G6" s="5"/>
      <c r="H6" s="5"/>
      <c r="I6" s="5"/>
    </row>
    <row r="7" customFormat="false" ht="13.8" hidden="false" customHeight="true" outlineLevel="0" collapsed="false">
      <c r="A7" s="6" t="s">
        <v>4</v>
      </c>
      <c r="B7" s="6" t="s">
        <v>5</v>
      </c>
      <c r="C7" s="6" t="s">
        <v>6</v>
      </c>
      <c r="D7" s="7" t="s">
        <v>7</v>
      </c>
      <c r="E7" s="8" t="s">
        <v>8</v>
      </c>
      <c r="F7" s="6" t="s">
        <v>9</v>
      </c>
      <c r="G7" s="9" t="s">
        <v>10</v>
      </c>
      <c r="H7" s="7" t="s">
        <v>11</v>
      </c>
      <c r="I7" s="9" t="s">
        <v>12</v>
      </c>
    </row>
    <row r="8" customFormat="false" ht="13.8" hidden="false" customHeight="false" outlineLevel="0" collapsed="false">
      <c r="A8" s="6"/>
      <c r="B8" s="6"/>
      <c r="C8" s="6"/>
      <c r="D8" s="7"/>
      <c r="E8" s="8"/>
      <c r="F8" s="6"/>
      <c r="G8" s="9"/>
      <c r="H8" s="7"/>
      <c r="I8" s="9"/>
    </row>
    <row r="9" customFormat="false" ht="13.8" hidden="false" customHeight="false" outlineLevel="0" collapsed="false">
      <c r="A9" s="6"/>
      <c r="B9" s="6"/>
      <c r="C9" s="6"/>
      <c r="D9" s="7"/>
      <c r="E9" s="8"/>
      <c r="F9" s="6"/>
      <c r="G9" s="9"/>
      <c r="H9" s="7"/>
      <c r="I9" s="9"/>
    </row>
    <row r="10" customFormat="false" ht="13.8" hidden="false" customHeight="false" outlineLevel="0" collapsed="false">
      <c r="A10" s="10" t="n">
        <v>1</v>
      </c>
      <c r="B10" s="11" t="s">
        <v>13</v>
      </c>
      <c r="C10" s="12" t="s">
        <v>14</v>
      </c>
      <c r="D10" s="10" t="s">
        <v>15</v>
      </c>
      <c r="E10" s="13" t="s">
        <v>16</v>
      </c>
      <c r="F10" s="14" t="n">
        <v>1200</v>
      </c>
      <c r="G10" s="15" t="n">
        <f aca="false">E10/F10</f>
        <v>6.78416666666667</v>
      </c>
      <c r="H10" s="16" t="s">
        <v>17</v>
      </c>
      <c r="I10" s="15" t="n">
        <f aca="false">G10/1</f>
        <v>6.78416666666667</v>
      </c>
    </row>
    <row r="11" customFormat="false" ht="13.8" hidden="false" customHeight="false" outlineLevel="0" collapsed="false">
      <c r="A11" s="10" t="n">
        <v>2</v>
      </c>
      <c r="B11" s="11" t="s">
        <v>18</v>
      </c>
      <c r="C11" s="12" t="s">
        <v>14</v>
      </c>
      <c r="D11" s="10" t="s">
        <v>19</v>
      </c>
      <c r="E11" s="13" t="s">
        <v>20</v>
      </c>
      <c r="F11" s="14" t="n">
        <v>450</v>
      </c>
      <c r="G11" s="15" t="n">
        <f aca="false">E11/F11</f>
        <v>2.42</v>
      </c>
      <c r="H11" s="16" t="s">
        <v>17</v>
      </c>
      <c r="I11" s="15" t="n">
        <f aca="false">G11/1</f>
        <v>2.42</v>
      </c>
    </row>
    <row r="12" customFormat="false" ht="13.8" hidden="false" customHeight="false" outlineLevel="0" collapsed="false">
      <c r="A12" s="10" t="n">
        <v>3</v>
      </c>
      <c r="B12" s="11" t="s">
        <v>21</v>
      </c>
      <c r="C12" s="12" t="s">
        <v>14</v>
      </c>
      <c r="D12" s="10" t="s">
        <v>22</v>
      </c>
      <c r="E12" s="13" t="s">
        <v>23</v>
      </c>
      <c r="F12" s="14" t="n">
        <v>2500</v>
      </c>
      <c r="G12" s="15" t="n">
        <f aca="false">E12/F12</f>
        <v>0.1472</v>
      </c>
      <c r="H12" s="16" t="s">
        <v>24</v>
      </c>
      <c r="I12" s="15" t="n">
        <f aca="false">G12/2</f>
        <v>0.0736</v>
      </c>
    </row>
    <row r="13" customFormat="false" ht="13.8" hidden="false" customHeight="false" outlineLevel="0" collapsed="false">
      <c r="A13" s="10" t="n">
        <v>4</v>
      </c>
      <c r="B13" s="17" t="s">
        <v>25</v>
      </c>
      <c r="C13" s="12" t="s">
        <v>14</v>
      </c>
      <c r="D13" s="12" t="s">
        <v>26</v>
      </c>
      <c r="E13" s="13" t="n">
        <v>500</v>
      </c>
      <c r="F13" s="14" t="n">
        <v>1800</v>
      </c>
      <c r="G13" s="15" t="n">
        <f aca="false">E13/F13</f>
        <v>0.277777777777778</v>
      </c>
      <c r="H13" s="16" t="s">
        <v>24</v>
      </c>
      <c r="I13" s="15" t="n">
        <f aca="false">G13/2</f>
        <v>0.138888888888889</v>
      </c>
      <c r="J13" s="18" t="n">
        <f aca="false">SUM(I10:I14)</f>
        <v>10.1366555555556</v>
      </c>
    </row>
    <row r="14" customFormat="false" ht="13.8" hidden="false" customHeight="false" outlineLevel="0" collapsed="false">
      <c r="A14" s="19" t="n">
        <v>5</v>
      </c>
      <c r="B14" s="20" t="s">
        <v>27</v>
      </c>
      <c r="C14" s="12" t="s">
        <v>14</v>
      </c>
      <c r="D14" s="10" t="s">
        <v>28</v>
      </c>
      <c r="E14" s="21" t="s">
        <v>29</v>
      </c>
      <c r="F14" s="22" t="n">
        <v>1500</v>
      </c>
      <c r="G14" s="15" t="n">
        <f aca="false">E14/F14</f>
        <v>0.72</v>
      </c>
      <c r="H14" s="16" t="s">
        <v>17</v>
      </c>
      <c r="I14" s="15" t="n">
        <f aca="false">G14/1</f>
        <v>0.72</v>
      </c>
      <c r="J14" s="18"/>
    </row>
    <row r="15" customFormat="false" ht="13.8" hidden="false" customHeight="false" outlineLevel="0" collapsed="false">
      <c r="A15" s="23" t="n">
        <v>6</v>
      </c>
      <c r="B15" s="24" t="s">
        <v>30</v>
      </c>
      <c r="C15" s="25" t="s">
        <v>31</v>
      </c>
      <c r="D15" s="26" t="s">
        <v>32</v>
      </c>
      <c r="E15" s="27" t="s">
        <v>33</v>
      </c>
      <c r="F15" s="28" t="n">
        <v>300</v>
      </c>
      <c r="G15" s="15" t="n">
        <f aca="false">E15/F15</f>
        <v>1</v>
      </c>
      <c r="H15" s="29" t="s">
        <v>34</v>
      </c>
      <c r="I15" s="15" t="n">
        <f aca="false">G15*2</f>
        <v>2</v>
      </c>
      <c r="J15" s="30" t="n">
        <f aca="false">I15</f>
        <v>2</v>
      </c>
      <c r="L15" s="31"/>
    </row>
    <row r="16" customFormat="false" ht="15" hidden="false" customHeight="true" outlineLevel="0" collapsed="false">
      <c r="A16" s="32" t="s">
        <v>35</v>
      </c>
      <c r="B16" s="32"/>
      <c r="C16" s="32"/>
      <c r="D16" s="32"/>
      <c r="E16" s="32"/>
      <c r="F16" s="32"/>
      <c r="G16" s="32"/>
      <c r="H16" s="32"/>
      <c r="I16" s="32"/>
      <c r="J16" s="33"/>
    </row>
    <row r="17" customFormat="false" ht="15" hidden="false" customHeight="true" outlineLevel="0" collapsed="false">
      <c r="A17" s="7" t="s">
        <v>4</v>
      </c>
      <c r="B17" s="34" t="s">
        <v>36</v>
      </c>
      <c r="C17" s="7" t="s">
        <v>37</v>
      </c>
      <c r="D17" s="7" t="s">
        <v>38</v>
      </c>
      <c r="E17" s="8" t="s">
        <v>8</v>
      </c>
      <c r="F17" s="6" t="s">
        <v>9</v>
      </c>
      <c r="G17" s="9" t="s">
        <v>10</v>
      </c>
      <c r="H17" s="7" t="s">
        <v>39</v>
      </c>
      <c r="I17" s="35" t="s">
        <v>40</v>
      </c>
      <c r="J17" s="33"/>
    </row>
    <row r="18" customFormat="false" ht="13.8" hidden="false" customHeight="false" outlineLevel="0" collapsed="false">
      <c r="A18" s="7"/>
      <c r="B18" s="7"/>
      <c r="C18" s="7"/>
      <c r="D18" s="7"/>
      <c r="E18" s="8"/>
      <c r="F18" s="6"/>
      <c r="G18" s="9"/>
      <c r="H18" s="7"/>
      <c r="I18" s="35"/>
      <c r="J18" s="33"/>
    </row>
    <row r="19" customFormat="false" ht="13.8" hidden="false" customHeight="false" outlineLevel="0" collapsed="false">
      <c r="A19" s="7"/>
      <c r="B19" s="34"/>
      <c r="C19" s="7"/>
      <c r="D19" s="7"/>
      <c r="E19" s="8"/>
      <c r="F19" s="6"/>
      <c r="G19" s="9"/>
      <c r="H19" s="7"/>
      <c r="I19" s="35"/>
      <c r="J19" s="33"/>
    </row>
    <row r="20" customFormat="false" ht="13.8" hidden="false" customHeight="false" outlineLevel="0" collapsed="false">
      <c r="A20" s="10" t="n">
        <v>7</v>
      </c>
      <c r="B20" s="36" t="s">
        <v>41</v>
      </c>
      <c r="C20" s="37" t="s">
        <v>14</v>
      </c>
      <c r="D20" s="38" t="s">
        <v>42</v>
      </c>
      <c r="E20" s="39" t="n">
        <v>8676</v>
      </c>
      <c r="F20" s="40" t="n">
        <v>9000</v>
      </c>
      <c r="G20" s="15" t="n">
        <f aca="false">E20/F20</f>
        <v>0.964</v>
      </c>
      <c r="H20" s="40" t="s">
        <v>24</v>
      </c>
      <c r="I20" s="41" t="n">
        <f aca="false">G20/2</f>
        <v>0.482</v>
      </c>
      <c r="J20" s="33"/>
    </row>
    <row r="21" customFormat="false" ht="13.8" hidden="false" customHeight="false" outlineLevel="0" collapsed="false">
      <c r="A21" s="10" t="n">
        <v>8</v>
      </c>
      <c r="B21" s="36" t="s">
        <v>43</v>
      </c>
      <c r="C21" s="37" t="s">
        <v>14</v>
      </c>
      <c r="D21" s="38" t="s">
        <v>44</v>
      </c>
      <c r="E21" s="39" t="n">
        <v>6000</v>
      </c>
      <c r="F21" s="40" t="n">
        <v>2700</v>
      </c>
      <c r="G21" s="15" t="n">
        <f aca="false">E21/F21</f>
        <v>2.22222222222222</v>
      </c>
      <c r="H21" s="40" t="s">
        <v>24</v>
      </c>
      <c r="I21" s="41" t="n">
        <f aca="false">G21/2</f>
        <v>1.11111111111111</v>
      </c>
      <c r="J21" s="33"/>
    </row>
    <row r="22" customFormat="false" ht="13.8" hidden="false" customHeight="false" outlineLevel="0" collapsed="false">
      <c r="A22" s="10" t="n">
        <v>9</v>
      </c>
      <c r="B22" s="11" t="s">
        <v>45</v>
      </c>
      <c r="C22" s="42" t="s">
        <v>14</v>
      </c>
      <c r="D22" s="43" t="s">
        <v>44</v>
      </c>
      <c r="E22" s="12" t="n">
        <v>56</v>
      </c>
      <c r="F22" s="40" t="n">
        <v>2700</v>
      </c>
      <c r="G22" s="15" t="n">
        <f aca="false">E22/F22</f>
        <v>0.0207407407407407</v>
      </c>
      <c r="H22" s="40" t="s">
        <v>46</v>
      </c>
      <c r="I22" s="41" t="n">
        <f aca="false">G22/5</f>
        <v>0.00414814814814815</v>
      </c>
      <c r="J22" s="33" t="n">
        <f aca="false">SUM(I20:I24)</f>
        <v>1.83849382716049</v>
      </c>
    </row>
    <row r="23" customFormat="false" ht="13.8" hidden="false" customHeight="false" outlineLevel="0" collapsed="false">
      <c r="A23" s="10" t="n">
        <v>10</v>
      </c>
      <c r="B23" s="11" t="s">
        <v>47</v>
      </c>
      <c r="C23" s="44" t="s">
        <v>14</v>
      </c>
      <c r="D23" s="43" t="s">
        <v>44</v>
      </c>
      <c r="E23" s="12" t="n">
        <v>100</v>
      </c>
      <c r="F23" s="40" t="n">
        <v>2700</v>
      </c>
      <c r="G23" s="15" t="n">
        <f aca="false">E23/F23</f>
        <v>0.037037037037037</v>
      </c>
      <c r="H23" s="40" t="s">
        <v>48</v>
      </c>
      <c r="I23" s="41" t="n">
        <f aca="false">G23/30</f>
        <v>0.00123456790123457</v>
      </c>
      <c r="J23" s="33"/>
    </row>
    <row r="24" customFormat="false" ht="22.8" hidden="false" customHeight="false" outlineLevel="0" collapsed="false">
      <c r="A24" s="10" t="n">
        <v>11</v>
      </c>
      <c r="B24" s="11" t="s">
        <v>49</v>
      </c>
      <c r="C24" s="45" t="s">
        <v>14</v>
      </c>
      <c r="D24" s="46" t="s">
        <v>50</v>
      </c>
      <c r="E24" s="12" t="n">
        <v>24000</v>
      </c>
      <c r="F24" s="47" t="n">
        <v>100000</v>
      </c>
      <c r="G24" s="15" t="n">
        <f aca="false">E24/F24</f>
        <v>0.24</v>
      </c>
      <c r="H24" s="48" t="s">
        <v>17</v>
      </c>
      <c r="I24" s="41" t="n">
        <f aca="false">G24/1</f>
        <v>0.24</v>
      </c>
      <c r="J24" s="33"/>
    </row>
    <row r="25" customFormat="false" ht="24.55" hidden="false" customHeight="true" outlineLevel="0" collapsed="false">
      <c r="A25" s="49" t="s">
        <v>51</v>
      </c>
      <c r="B25" s="49"/>
      <c r="C25" s="49"/>
      <c r="D25" s="49"/>
      <c r="E25" s="49"/>
      <c r="F25" s="49"/>
      <c r="G25" s="49"/>
      <c r="H25" s="49"/>
      <c r="I25" s="49"/>
      <c r="J25" s="33"/>
    </row>
    <row r="26" customFormat="false" ht="15" hidden="false" customHeight="true" outlineLevel="0" collapsed="false">
      <c r="A26" s="50" t="s">
        <v>4</v>
      </c>
      <c r="B26" s="50" t="s">
        <v>36</v>
      </c>
      <c r="C26" s="50" t="s">
        <v>37</v>
      </c>
      <c r="D26" s="50" t="s">
        <v>38</v>
      </c>
      <c r="E26" s="8" t="s">
        <v>8</v>
      </c>
      <c r="F26" s="6" t="s">
        <v>9</v>
      </c>
      <c r="G26" s="9" t="s">
        <v>10</v>
      </c>
      <c r="H26" s="50" t="s">
        <v>39</v>
      </c>
      <c r="I26" s="35" t="s">
        <v>40</v>
      </c>
      <c r="J26" s="33"/>
    </row>
    <row r="27" customFormat="false" ht="13.8" hidden="false" customHeight="false" outlineLevel="0" collapsed="false">
      <c r="A27" s="50"/>
      <c r="B27" s="50"/>
      <c r="C27" s="50"/>
      <c r="D27" s="50"/>
      <c r="E27" s="8"/>
      <c r="F27" s="6"/>
      <c r="G27" s="9"/>
      <c r="H27" s="50"/>
      <c r="I27" s="35"/>
      <c r="J27" s="33"/>
    </row>
    <row r="28" customFormat="false" ht="13.8" hidden="false" customHeight="false" outlineLevel="0" collapsed="false">
      <c r="A28" s="50"/>
      <c r="B28" s="50"/>
      <c r="C28" s="50"/>
      <c r="D28" s="50"/>
      <c r="E28" s="8"/>
      <c r="F28" s="6"/>
      <c r="G28" s="9"/>
      <c r="H28" s="50"/>
      <c r="I28" s="35"/>
      <c r="J28" s="33"/>
    </row>
    <row r="29" customFormat="false" ht="13.8" hidden="false" customHeight="false" outlineLevel="0" collapsed="false">
      <c r="A29" s="51" t="n">
        <v>12</v>
      </c>
      <c r="B29" s="52" t="s">
        <v>52</v>
      </c>
      <c r="C29" s="10" t="s">
        <v>53</v>
      </c>
      <c r="D29" s="43" t="s">
        <v>54</v>
      </c>
      <c r="E29" s="12" t="n">
        <v>970</v>
      </c>
      <c r="F29" s="51" t="n">
        <v>380</v>
      </c>
      <c r="G29" s="15" t="n">
        <f aca="false">E29/F29</f>
        <v>2.55263157894737</v>
      </c>
      <c r="H29" s="40" t="s">
        <v>46</v>
      </c>
      <c r="I29" s="15" t="n">
        <f aca="false">G29/5</f>
        <v>0.510526315789474</v>
      </c>
      <c r="J29" s="33"/>
    </row>
    <row r="30" customFormat="false" ht="13.8" hidden="false" customHeight="false" outlineLevel="0" collapsed="false">
      <c r="A30" s="53" t="n">
        <v>13</v>
      </c>
      <c r="B30" s="54" t="s">
        <v>55</v>
      </c>
      <c r="C30" s="12" t="s">
        <v>14</v>
      </c>
      <c r="D30" s="43" t="s">
        <v>54</v>
      </c>
      <c r="E30" s="12" t="n">
        <v>868</v>
      </c>
      <c r="F30" s="10" t="n">
        <v>380</v>
      </c>
      <c r="G30" s="15" t="n">
        <f aca="false">E30/F30</f>
        <v>2.28421052631579</v>
      </c>
      <c r="H30" s="40" t="s">
        <v>46</v>
      </c>
      <c r="I30" s="15" t="n">
        <f aca="false">G30/5</f>
        <v>0.456842105263158</v>
      </c>
      <c r="J30" s="33" t="n">
        <f aca="false">I29+I30</f>
        <v>0.967368421052632</v>
      </c>
    </row>
    <row r="31" customFormat="false" ht="15" hidden="false" customHeight="true" outlineLevel="0" collapsed="false">
      <c r="A31" s="55" t="s">
        <v>56</v>
      </c>
      <c r="B31" s="55"/>
      <c r="C31" s="55"/>
      <c r="D31" s="55"/>
      <c r="E31" s="55"/>
      <c r="F31" s="55"/>
      <c r="G31" s="55"/>
      <c r="H31" s="55"/>
      <c r="I31" s="55"/>
    </row>
    <row r="32" customFormat="false" ht="15" hidden="false" customHeight="true" outlineLevel="0" collapsed="false">
      <c r="A32" s="56" t="s">
        <v>57</v>
      </c>
      <c r="B32" s="56"/>
      <c r="C32" s="56"/>
      <c r="D32" s="57" t="n">
        <f aca="false">J15</f>
        <v>2</v>
      </c>
      <c r="E32" s="57"/>
      <c r="F32" s="57"/>
      <c r="G32" s="58" t="n">
        <v>2</v>
      </c>
      <c r="H32" s="58"/>
      <c r="I32" s="58"/>
    </row>
    <row r="33" customFormat="false" ht="15" hidden="false" customHeight="true" outlineLevel="0" collapsed="false">
      <c r="A33" s="56" t="s">
        <v>58</v>
      </c>
      <c r="B33" s="56"/>
      <c r="C33" s="56"/>
      <c r="D33" s="59" t="n">
        <f aca="false">SUM(J13,J22,J30)</f>
        <v>12.9425178037687</v>
      </c>
      <c r="E33" s="59"/>
      <c r="F33" s="59"/>
      <c r="G33" s="58" t="n">
        <v>13</v>
      </c>
      <c r="H33" s="58"/>
      <c r="I33" s="58"/>
    </row>
    <row r="34" customFormat="false" ht="15.75" hidden="false" customHeight="true" outlineLevel="0" collapsed="false">
      <c r="A34" s="56" t="s">
        <v>59</v>
      </c>
      <c r="B34" s="56"/>
      <c r="C34" s="56"/>
      <c r="D34" s="60" t="n">
        <f aca="false">SUM(D32,D33)</f>
        <v>14.9425178037687</v>
      </c>
      <c r="E34" s="60"/>
      <c r="F34" s="60"/>
      <c r="G34" s="58" t="n">
        <f aca="false">SUM(G32:G33)</f>
        <v>15</v>
      </c>
      <c r="H34" s="58"/>
      <c r="I34" s="58"/>
      <c r="J34" s="61"/>
      <c r="K34" s="62"/>
      <c r="L34" s="62"/>
      <c r="M34" s="62"/>
      <c r="N34" s="62"/>
      <c r="O34" s="62"/>
      <c r="P34" s="62"/>
      <c r="Q34" s="62"/>
      <c r="R34" s="62"/>
      <c r="S34" s="62"/>
      <c r="T34" s="62"/>
    </row>
    <row r="35" customFormat="false" ht="13.8" hidden="false" customHeight="false" outlineLevel="0" collapsed="false">
      <c r="K35" s="63"/>
    </row>
    <row r="36" customFormat="false" ht="14.25" hidden="false" customHeight="true" outlineLevel="0" collapsed="false">
      <c r="A36" s="64" t="s">
        <v>60</v>
      </c>
      <c r="B36" s="64"/>
      <c r="C36" s="64"/>
      <c r="D36" s="64"/>
      <c r="E36" s="64"/>
      <c r="F36" s="65" t="n">
        <f aca="false">2/D32</f>
        <v>1</v>
      </c>
      <c r="J36" s="66"/>
    </row>
    <row r="37" customFormat="false" ht="14.25" hidden="false" customHeight="true" outlineLevel="0" collapsed="false">
      <c r="A37" s="64" t="s">
        <v>61</v>
      </c>
      <c r="B37" s="64"/>
      <c r="C37" s="64"/>
      <c r="D37" s="64"/>
      <c r="E37" s="64"/>
      <c r="F37" s="65" t="n">
        <f aca="false">13/D33</f>
        <v>1.00444134573371</v>
      </c>
    </row>
    <row r="40" customFormat="false" ht="13.8" hidden="false" customHeight="false" outlineLevel="0" collapsed="false">
      <c r="A40" s="31"/>
    </row>
    <row r="41" customFormat="false" ht="13.8" hidden="false" customHeight="true" outlineLevel="0" collapsed="false">
      <c r="A41" s="67" t="s">
        <v>62</v>
      </c>
      <c r="B41" s="67"/>
      <c r="C41" s="67"/>
      <c r="D41" s="67"/>
      <c r="E41" s="67"/>
      <c r="F41" s="67"/>
      <c r="G41" s="67"/>
    </row>
    <row r="42" customFormat="false" ht="13.8" hidden="false" customHeight="false" outlineLevel="0" collapsed="false">
      <c r="A42" s="67"/>
      <c r="B42" s="67"/>
      <c r="C42" s="67"/>
      <c r="D42" s="67"/>
      <c r="E42" s="67"/>
      <c r="F42" s="67"/>
      <c r="G42" s="67"/>
    </row>
    <row r="43" customFormat="false" ht="63.4" hidden="false" customHeight="true" outlineLevel="0" collapsed="false">
      <c r="A43" s="67"/>
      <c r="B43" s="67"/>
      <c r="C43" s="67"/>
      <c r="D43" s="67"/>
      <c r="E43" s="67"/>
      <c r="F43" s="67"/>
      <c r="G43" s="67"/>
    </row>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44">
    <mergeCell ref="A1:I2"/>
    <mergeCell ref="A3:I3"/>
    <mergeCell ref="A4:I4"/>
    <mergeCell ref="A5:I5"/>
    <mergeCell ref="A6:I6"/>
    <mergeCell ref="A7:A9"/>
    <mergeCell ref="B7:B9"/>
    <mergeCell ref="C7:C9"/>
    <mergeCell ref="D7:D9"/>
    <mergeCell ref="E7:E9"/>
    <mergeCell ref="F7:F9"/>
    <mergeCell ref="G7:G9"/>
    <mergeCell ref="H7:H9"/>
    <mergeCell ref="I7:I9"/>
    <mergeCell ref="A16:I16"/>
    <mergeCell ref="A17:A19"/>
    <mergeCell ref="B17:B19"/>
    <mergeCell ref="C17:C19"/>
    <mergeCell ref="D17:D19"/>
    <mergeCell ref="E17:E19"/>
    <mergeCell ref="F17:F19"/>
    <mergeCell ref="G17:G19"/>
    <mergeCell ref="H17:H19"/>
    <mergeCell ref="I17:I19"/>
    <mergeCell ref="A25:I25"/>
    <mergeCell ref="A26:A28"/>
    <mergeCell ref="B26:B28"/>
    <mergeCell ref="C26:C28"/>
    <mergeCell ref="D26:D28"/>
    <mergeCell ref="E26:E28"/>
    <mergeCell ref="F26:F28"/>
    <mergeCell ref="G26:G28"/>
    <mergeCell ref="H26:H28"/>
    <mergeCell ref="I26:I28"/>
    <mergeCell ref="A31:I31"/>
    <mergeCell ref="A32:C32"/>
    <mergeCell ref="D32:F32"/>
    <mergeCell ref="A33:C33"/>
    <mergeCell ref="D33:F33"/>
    <mergeCell ref="A34:C34"/>
    <mergeCell ref="D34:F34"/>
    <mergeCell ref="A36:D36"/>
    <mergeCell ref="A37:D37"/>
    <mergeCell ref="A41:G43"/>
  </mergeCells>
  <printOptions headings="false" gridLines="false" gridLinesSet="true" horizontalCentered="false" verticalCentered="false"/>
  <pageMargins left="0.511805555555555" right="0.511805555555555" top="0.7875" bottom="0.7875" header="0.511805555555555" footer="0.511805555555555"/>
  <pageSetup paperSize="9" scale="55"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237"/>
  <sheetViews>
    <sheetView showFormulas="false" showGridLines="true" showRowColHeaders="true" showZeros="true" rightToLeft="false" tabSelected="false" showOutlineSymbols="true" defaultGridColor="true" view="normal" topLeftCell="A172" colorId="64" zoomScale="80" zoomScaleNormal="80" zoomScalePageLayoutView="100" workbookViewId="0">
      <selection pane="topLeft" activeCell="K202" activeCellId="0" sqref="K202"/>
    </sheetView>
  </sheetViews>
  <sheetFormatPr defaultColWidth="10.4296875" defaultRowHeight="13.8" zeroHeight="false" outlineLevelRow="0" outlineLevelCol="0"/>
  <cols>
    <col collapsed="false" customWidth="true" hidden="false" outlineLevel="0" max="1" min="1" style="31" width="11.4"/>
    <col collapsed="false" customWidth="true" hidden="false" outlineLevel="0" max="2" min="2" style="31" width="12.65"/>
    <col collapsed="false" customWidth="true" hidden="false" outlineLevel="0" max="3" min="3" style="31" width="15.79"/>
    <col collapsed="false" customWidth="true" hidden="false" outlineLevel="0" max="4" min="4" style="31" width="13.5"/>
    <col collapsed="false" customWidth="true" hidden="false" outlineLevel="0" max="5" min="5" style="31" width="31.12"/>
    <col collapsed="false" customWidth="true" hidden="false" outlineLevel="0" max="6" min="6" style="31" width="21"/>
    <col collapsed="false" customWidth="true" hidden="false" outlineLevel="0" max="7" min="7" style="31" width="23.25"/>
    <col collapsed="false" customWidth="false" hidden="false" outlineLevel="0" max="8" min="8" style="68" width="10.38"/>
    <col collapsed="false" customWidth="true" hidden="false" outlineLevel="0" max="9" min="9" style="31" width="15.26"/>
    <col collapsed="false" customWidth="true" hidden="false" outlineLevel="0" max="10" min="10" style="31" width="12.87"/>
    <col collapsed="false" customWidth="false" hidden="false" outlineLevel="0" max="64" min="11" style="31" width="10.38"/>
  </cols>
  <sheetData>
    <row r="1" customFormat="false" ht="13.8" hidden="false" customHeight="false" outlineLevel="0" collapsed="false">
      <c r="A1" s="69" t="s">
        <v>63</v>
      </c>
      <c r="B1" s="69"/>
      <c r="C1" s="69"/>
      <c r="D1" s="69"/>
      <c r="E1" s="69"/>
      <c r="F1" s="69"/>
      <c r="G1" s="69"/>
      <c r="H1" s="70"/>
      <c r="I1" s="71"/>
      <c r="J1" s="71"/>
      <c r="K1" s="71"/>
    </row>
    <row r="2" customFormat="false" ht="13.8" hidden="false" customHeight="false" outlineLevel="0" collapsed="false">
      <c r="A2" s="69"/>
      <c r="B2" s="69"/>
      <c r="C2" s="69"/>
      <c r="D2" s="69"/>
      <c r="E2" s="69"/>
      <c r="F2" s="69"/>
      <c r="G2" s="69"/>
      <c r="H2" s="70"/>
      <c r="I2" s="71"/>
      <c r="J2" s="71"/>
      <c r="K2" s="71"/>
    </row>
    <row r="3" customFormat="false" ht="13.8" hidden="false" customHeight="false" outlineLevel="0" collapsed="false">
      <c r="A3" s="72"/>
      <c r="B3" s="72"/>
      <c r="C3" s="72"/>
      <c r="D3" s="72"/>
      <c r="E3" s="72"/>
      <c r="F3" s="72"/>
      <c r="G3" s="72"/>
      <c r="H3" s="70"/>
      <c r="I3" s="71"/>
      <c r="J3" s="71"/>
      <c r="K3" s="71"/>
    </row>
    <row r="4" customFormat="false" ht="13.8" hidden="false" customHeight="false" outlineLevel="0" collapsed="false">
      <c r="A4" s="69" t="s">
        <v>64</v>
      </c>
      <c r="B4" s="69"/>
      <c r="C4" s="69"/>
      <c r="D4" s="69"/>
      <c r="E4" s="69"/>
      <c r="F4" s="69"/>
      <c r="G4" s="69"/>
      <c r="H4" s="70"/>
      <c r="I4" s="71"/>
      <c r="J4" s="71"/>
      <c r="K4" s="71"/>
    </row>
    <row r="5" customFormat="false" ht="13.8" hidden="false" customHeight="false" outlineLevel="0" collapsed="false">
      <c r="A5" s="73"/>
      <c r="B5" s="73"/>
      <c r="C5" s="73"/>
      <c r="D5" s="73"/>
      <c r="E5" s="73"/>
      <c r="F5" s="73"/>
      <c r="G5" s="73"/>
      <c r="H5" s="70"/>
      <c r="I5" s="71"/>
      <c r="J5" s="71"/>
      <c r="K5" s="71"/>
    </row>
    <row r="6" customFormat="false" ht="14.1" hidden="false" customHeight="true" outlineLevel="0" collapsed="false">
      <c r="A6" s="74" t="s">
        <v>65</v>
      </c>
      <c r="B6" s="74"/>
      <c r="C6" s="74"/>
      <c r="D6" s="74"/>
      <c r="E6" s="74"/>
      <c r="F6" s="74"/>
      <c r="G6" s="74"/>
      <c r="H6" s="70"/>
      <c r="I6" s="71"/>
      <c r="J6" s="71"/>
      <c r="K6" s="71"/>
    </row>
    <row r="7" customFormat="false" ht="13.9" hidden="false" customHeight="true" outlineLevel="0" collapsed="false">
      <c r="A7" s="75" t="s">
        <v>66</v>
      </c>
      <c r="B7" s="75"/>
      <c r="C7" s="75"/>
      <c r="D7" s="75"/>
      <c r="E7" s="75"/>
      <c r="F7" s="75"/>
      <c r="G7" s="75"/>
      <c r="H7" s="70"/>
      <c r="I7" s="71"/>
      <c r="J7" s="71"/>
      <c r="K7" s="71"/>
    </row>
    <row r="8" customFormat="false" ht="13.9" hidden="false" customHeight="true" outlineLevel="0" collapsed="false">
      <c r="A8" s="76" t="s">
        <v>67</v>
      </c>
      <c r="B8" s="76"/>
      <c r="C8" s="76"/>
      <c r="D8" s="76"/>
      <c r="E8" s="76"/>
      <c r="F8" s="77"/>
      <c r="G8" s="77"/>
      <c r="H8" s="70"/>
      <c r="I8" s="71"/>
      <c r="J8" s="71"/>
      <c r="K8" s="71"/>
    </row>
    <row r="9" customFormat="false" ht="13.8" hidden="false" customHeight="false" outlineLevel="0" collapsed="false">
      <c r="A9" s="78"/>
      <c r="B9" s="78"/>
      <c r="C9" s="78"/>
      <c r="D9" s="78"/>
      <c r="E9" s="78"/>
      <c r="F9" s="77"/>
      <c r="G9" s="77"/>
      <c r="H9" s="70"/>
      <c r="I9" s="71"/>
      <c r="J9" s="71"/>
      <c r="K9" s="71"/>
    </row>
    <row r="10" customFormat="false" ht="13.8" hidden="false" customHeight="false" outlineLevel="0" collapsed="false">
      <c r="A10" s="69" t="s">
        <v>68</v>
      </c>
      <c r="B10" s="69"/>
      <c r="C10" s="69"/>
      <c r="D10" s="69"/>
      <c r="E10" s="69"/>
      <c r="F10" s="69"/>
      <c r="G10" s="69"/>
      <c r="H10" s="70"/>
      <c r="I10" s="71"/>
      <c r="J10" s="71"/>
      <c r="K10" s="71"/>
    </row>
    <row r="11" customFormat="false" ht="13.8" hidden="false" customHeight="false" outlineLevel="0" collapsed="false">
      <c r="A11" s="79"/>
      <c r="B11" s="79"/>
      <c r="C11" s="79"/>
      <c r="D11" s="79"/>
      <c r="E11" s="79"/>
      <c r="F11" s="79"/>
      <c r="G11" s="79"/>
      <c r="H11" s="70"/>
      <c r="I11" s="71"/>
      <c r="J11" s="71"/>
      <c r="K11" s="71"/>
    </row>
    <row r="12" customFormat="false" ht="13.9" hidden="false" customHeight="true" outlineLevel="0" collapsed="false">
      <c r="A12" s="80" t="s">
        <v>69</v>
      </c>
      <c r="B12" s="81" t="s">
        <v>70</v>
      </c>
      <c r="C12" s="81"/>
      <c r="D12" s="81"/>
      <c r="E12" s="81"/>
      <c r="F12" s="82" t="s">
        <v>71</v>
      </c>
      <c r="G12" s="82"/>
      <c r="H12" s="70"/>
      <c r="I12" s="71"/>
      <c r="J12" s="71"/>
      <c r="K12" s="71"/>
    </row>
    <row r="13" customFormat="false" ht="15.75" hidden="false" customHeight="true" outlineLevel="0" collapsed="false">
      <c r="A13" s="80" t="s">
        <v>72</v>
      </c>
      <c r="B13" s="81" t="s">
        <v>73</v>
      </c>
      <c r="C13" s="81"/>
      <c r="D13" s="81"/>
      <c r="E13" s="81"/>
      <c r="F13" s="83" t="s">
        <v>74</v>
      </c>
      <c r="G13" s="83"/>
      <c r="H13" s="70"/>
      <c r="I13" s="71"/>
      <c r="J13" s="71"/>
      <c r="K13" s="71"/>
    </row>
    <row r="14" customFormat="false" ht="28.15" hidden="false" customHeight="true" outlineLevel="0" collapsed="false">
      <c r="A14" s="80" t="s">
        <v>75</v>
      </c>
      <c r="B14" s="81" t="s">
        <v>76</v>
      </c>
      <c r="C14" s="81"/>
      <c r="D14" s="81"/>
      <c r="E14" s="81"/>
      <c r="F14" s="84" t="s">
        <v>77</v>
      </c>
      <c r="G14" s="84"/>
      <c r="H14" s="70"/>
      <c r="I14" s="71"/>
      <c r="J14" s="71"/>
      <c r="K14" s="71"/>
    </row>
    <row r="15" customFormat="false" ht="14.1" hidden="false" customHeight="true" outlineLevel="0" collapsed="false">
      <c r="A15" s="80" t="s">
        <v>78</v>
      </c>
      <c r="B15" s="85" t="s">
        <v>79</v>
      </c>
      <c r="C15" s="85"/>
      <c r="D15" s="85"/>
      <c r="E15" s="85"/>
      <c r="F15" s="86" t="n">
        <v>24</v>
      </c>
      <c r="G15" s="86"/>
      <c r="H15" s="70"/>
      <c r="I15" s="71"/>
      <c r="J15" s="71"/>
      <c r="K15" s="71"/>
    </row>
    <row r="16" customFormat="false" ht="13.8" hidden="false" customHeight="false" outlineLevel="0" collapsed="false">
      <c r="A16" s="69" t="s">
        <v>80</v>
      </c>
      <c r="B16" s="69"/>
      <c r="C16" s="69"/>
      <c r="D16" s="69"/>
      <c r="E16" s="69"/>
      <c r="F16" s="69"/>
      <c r="G16" s="69"/>
      <c r="H16" s="70"/>
      <c r="I16" s="71"/>
      <c r="J16" s="71"/>
      <c r="K16" s="71"/>
    </row>
    <row r="17" customFormat="false" ht="13.8" hidden="false" customHeight="false" outlineLevel="0" collapsed="false">
      <c r="A17" s="69"/>
      <c r="B17" s="69"/>
      <c r="C17" s="69"/>
      <c r="D17" s="69"/>
      <c r="E17" s="69"/>
      <c r="F17" s="69"/>
      <c r="G17" s="69"/>
      <c r="H17" s="70"/>
      <c r="I17" s="71"/>
      <c r="J17" s="71"/>
      <c r="K17" s="71"/>
    </row>
    <row r="18" customFormat="false" ht="13.8" hidden="false" customHeight="false" outlineLevel="0" collapsed="false">
      <c r="A18" s="69"/>
      <c r="B18" s="69"/>
      <c r="C18" s="69"/>
      <c r="D18" s="69"/>
      <c r="E18" s="69"/>
      <c r="F18" s="69"/>
      <c r="G18" s="69"/>
      <c r="H18" s="70"/>
      <c r="I18" s="71"/>
      <c r="J18" s="71"/>
      <c r="K18" s="71"/>
    </row>
    <row r="19" customFormat="false" ht="25.5" hidden="false" customHeight="true" outlineLevel="0" collapsed="false">
      <c r="A19" s="87" t="s">
        <v>81</v>
      </c>
      <c r="B19" s="88" t="s">
        <v>82</v>
      </c>
      <c r="C19" s="88"/>
      <c r="D19" s="88"/>
      <c r="E19" s="88"/>
      <c r="F19" s="88" t="s">
        <v>83</v>
      </c>
      <c r="G19" s="88"/>
      <c r="H19" s="70"/>
      <c r="I19" s="71"/>
      <c r="J19" s="71"/>
      <c r="K19" s="71"/>
    </row>
    <row r="20" customFormat="false" ht="23.85" hidden="false" customHeight="true" outlineLevel="0" collapsed="false">
      <c r="A20" s="80" t="s">
        <v>84</v>
      </c>
      <c r="B20" s="80" t="s">
        <v>85</v>
      </c>
      <c r="C20" s="80"/>
      <c r="D20" s="80"/>
      <c r="E20" s="80"/>
      <c r="F20" s="80" t="s">
        <v>86</v>
      </c>
      <c r="G20" s="80"/>
      <c r="H20" s="70"/>
      <c r="I20" s="71"/>
      <c r="J20" s="71"/>
      <c r="K20" s="71"/>
    </row>
    <row r="21" customFormat="false" ht="13.8" hidden="false" customHeight="false" outlineLevel="0" collapsed="false">
      <c r="A21" s="89"/>
      <c r="B21" s="89"/>
      <c r="C21" s="89"/>
      <c r="D21" s="89"/>
      <c r="E21" s="89"/>
      <c r="F21" s="89"/>
      <c r="G21" s="89"/>
      <c r="H21" s="70"/>
      <c r="I21" s="71"/>
      <c r="J21" s="71"/>
      <c r="K21" s="71"/>
    </row>
    <row r="22" customFormat="false" ht="13.9" hidden="false" customHeight="true" outlineLevel="0" collapsed="false">
      <c r="A22" s="90" t="s">
        <v>87</v>
      </c>
      <c r="B22" s="90"/>
      <c r="C22" s="90"/>
      <c r="D22" s="90"/>
      <c r="E22" s="90"/>
      <c r="F22" s="90"/>
      <c r="G22" s="90"/>
      <c r="H22" s="70"/>
      <c r="I22" s="71"/>
      <c r="J22" s="71"/>
      <c r="K22" s="71"/>
    </row>
    <row r="23" customFormat="false" ht="13.8" hidden="false" customHeight="false" outlineLevel="0" collapsed="false">
      <c r="A23" s="90"/>
      <c r="B23" s="90"/>
      <c r="C23" s="90"/>
      <c r="D23" s="90"/>
      <c r="E23" s="90"/>
      <c r="F23" s="90"/>
      <c r="G23" s="90"/>
      <c r="H23" s="70"/>
      <c r="I23" s="71"/>
      <c r="J23" s="71"/>
      <c r="K23" s="71"/>
    </row>
    <row r="24" customFormat="false" ht="14.25" hidden="false" customHeight="true" outlineLevel="0" collapsed="false">
      <c r="A24" s="90" t="s">
        <v>88</v>
      </c>
      <c r="B24" s="90"/>
      <c r="C24" s="90"/>
      <c r="D24" s="90"/>
      <c r="E24" s="90"/>
      <c r="F24" s="90"/>
      <c r="G24" s="90"/>
      <c r="H24" s="70"/>
      <c r="I24" s="71"/>
      <c r="J24" s="71"/>
      <c r="K24" s="71"/>
    </row>
    <row r="25" customFormat="false" ht="13.8" hidden="false" customHeight="false" outlineLevel="0" collapsed="false">
      <c r="A25" s="90"/>
      <c r="B25" s="90"/>
      <c r="C25" s="90"/>
      <c r="D25" s="90"/>
      <c r="E25" s="90"/>
      <c r="F25" s="90"/>
      <c r="G25" s="90"/>
      <c r="H25" s="70"/>
      <c r="I25" s="71"/>
      <c r="J25" s="71"/>
      <c r="K25" s="71"/>
    </row>
    <row r="26" customFormat="false" ht="13.8" hidden="false" customHeight="false" outlineLevel="0" collapsed="false">
      <c r="A26" s="91"/>
      <c r="B26" s="91"/>
      <c r="C26" s="91"/>
      <c r="D26" s="91"/>
      <c r="E26" s="91"/>
      <c r="F26" s="91"/>
      <c r="G26" s="91"/>
      <c r="H26" s="70"/>
      <c r="I26" s="71"/>
      <c r="J26" s="71"/>
      <c r="K26" s="71"/>
    </row>
    <row r="27" customFormat="false" ht="13.8" hidden="false" customHeight="false" outlineLevel="0" collapsed="false">
      <c r="A27" s="91"/>
      <c r="B27" s="91"/>
      <c r="C27" s="91"/>
      <c r="D27" s="91"/>
      <c r="E27" s="91"/>
      <c r="F27" s="91"/>
      <c r="G27" s="91"/>
      <c r="H27" s="70"/>
      <c r="I27" s="71"/>
      <c r="J27" s="71"/>
      <c r="K27" s="71"/>
    </row>
    <row r="28" customFormat="false" ht="14.25" hidden="false" customHeight="true" outlineLevel="0" collapsed="false">
      <c r="A28" s="92" t="s">
        <v>89</v>
      </c>
      <c r="B28" s="92"/>
      <c r="C28" s="92"/>
      <c r="D28" s="92"/>
      <c r="E28" s="92"/>
      <c r="F28" s="92"/>
      <c r="G28" s="92"/>
      <c r="H28" s="70"/>
      <c r="I28" s="71"/>
      <c r="J28" s="71"/>
      <c r="K28" s="71"/>
    </row>
    <row r="29" customFormat="false" ht="13.8" hidden="false" customHeight="false" outlineLevel="0" collapsed="false">
      <c r="A29" s="93"/>
      <c r="B29" s="91"/>
      <c r="C29" s="94"/>
      <c r="D29" s="91"/>
      <c r="E29" s="91"/>
      <c r="F29" s="91"/>
      <c r="G29" s="91"/>
      <c r="H29" s="70"/>
      <c r="I29" s="71"/>
      <c r="J29" s="71"/>
      <c r="K29" s="71"/>
    </row>
    <row r="30" customFormat="false" ht="13.8" hidden="false" customHeight="false" outlineLevel="0" collapsed="false">
      <c r="A30" s="95" t="s">
        <v>90</v>
      </c>
      <c r="B30" s="95"/>
      <c r="C30" s="95"/>
      <c r="D30" s="95"/>
      <c r="E30" s="95"/>
      <c r="F30" s="95"/>
      <c r="G30" s="95"/>
      <c r="H30" s="70"/>
      <c r="I30" s="71"/>
      <c r="J30" s="71"/>
      <c r="K30" s="71"/>
    </row>
    <row r="31" customFormat="false" ht="13.8" hidden="false" customHeight="false" outlineLevel="0" collapsed="false">
      <c r="A31" s="96" t="s">
        <v>91</v>
      </c>
      <c r="B31" s="96"/>
      <c r="C31" s="96"/>
      <c r="D31" s="96"/>
      <c r="E31" s="96"/>
      <c r="F31" s="96"/>
      <c r="G31" s="96"/>
      <c r="H31" s="70"/>
      <c r="I31" s="71"/>
      <c r="J31" s="71"/>
      <c r="K31" s="71"/>
    </row>
    <row r="32" customFormat="false" ht="13.8" hidden="false" customHeight="false" outlineLevel="0" collapsed="false">
      <c r="A32" s="97"/>
      <c r="B32" s="98"/>
      <c r="C32" s="98"/>
      <c r="D32" s="98"/>
      <c r="E32" s="98"/>
      <c r="F32" s="98"/>
      <c r="G32" s="98"/>
      <c r="H32" s="70"/>
      <c r="I32" s="71"/>
      <c r="J32" s="71"/>
      <c r="K32" s="71"/>
    </row>
    <row r="33" customFormat="false" ht="13.8" hidden="false" customHeight="false" outlineLevel="0" collapsed="false">
      <c r="A33" s="97"/>
      <c r="B33" s="98"/>
      <c r="C33" s="98"/>
      <c r="D33" s="98"/>
      <c r="E33" s="98"/>
      <c r="F33" s="98"/>
      <c r="G33" s="98"/>
      <c r="H33" s="70"/>
      <c r="I33" s="71"/>
      <c r="J33" s="71"/>
      <c r="K33" s="71"/>
    </row>
    <row r="34" customFormat="false" ht="13.9" hidden="false" customHeight="true" outlineLevel="0" collapsed="false">
      <c r="A34" s="99" t="s">
        <v>92</v>
      </c>
      <c r="B34" s="99"/>
      <c r="C34" s="99"/>
      <c r="D34" s="99"/>
      <c r="E34" s="99"/>
      <c r="F34" s="99"/>
      <c r="G34" s="99"/>
      <c r="H34" s="70"/>
      <c r="I34" s="71"/>
      <c r="J34" s="71"/>
      <c r="K34" s="71"/>
    </row>
    <row r="35" customFormat="false" ht="13.8" hidden="false" customHeight="true" outlineLevel="0" collapsed="false">
      <c r="A35" s="100" t="n">
        <v>1</v>
      </c>
      <c r="B35" s="101" t="s">
        <v>93</v>
      </c>
      <c r="C35" s="101"/>
      <c r="D35" s="101"/>
      <c r="E35" s="101"/>
      <c r="F35" s="102" t="str">
        <f aca="false">A20</f>
        <v>Limpeza e Conservação</v>
      </c>
      <c r="G35" s="102"/>
      <c r="H35" s="70"/>
      <c r="I35" s="71"/>
      <c r="J35" s="71"/>
      <c r="K35" s="71"/>
    </row>
    <row r="36" customFormat="false" ht="13.9" hidden="false" customHeight="true" outlineLevel="0" collapsed="false">
      <c r="A36" s="100" t="n">
        <v>2</v>
      </c>
      <c r="B36" s="101" t="s">
        <v>94</v>
      </c>
      <c r="C36" s="101"/>
      <c r="D36" s="101"/>
      <c r="E36" s="101"/>
      <c r="F36" s="103" t="n">
        <v>514320</v>
      </c>
      <c r="G36" s="103"/>
      <c r="H36" s="70"/>
      <c r="I36" s="71"/>
      <c r="J36" s="71"/>
      <c r="K36" s="71"/>
    </row>
    <row r="37" customFormat="false" ht="13.9" hidden="false" customHeight="true" outlineLevel="0" collapsed="false">
      <c r="A37" s="100" t="n">
        <v>3</v>
      </c>
      <c r="B37" s="101" t="s">
        <v>95</v>
      </c>
      <c r="C37" s="101"/>
      <c r="D37" s="101"/>
      <c r="E37" s="101"/>
      <c r="F37" s="104" t="n">
        <v>1422</v>
      </c>
      <c r="G37" s="104"/>
      <c r="H37" s="70"/>
      <c r="I37" s="71"/>
      <c r="J37" s="71"/>
      <c r="K37" s="71"/>
    </row>
    <row r="38" customFormat="false" ht="13.9" hidden="false" customHeight="true" outlineLevel="0" collapsed="false">
      <c r="A38" s="100" t="n">
        <v>4</v>
      </c>
      <c r="B38" s="101" t="s">
        <v>96</v>
      </c>
      <c r="C38" s="101"/>
      <c r="D38" s="101"/>
      <c r="E38" s="101"/>
      <c r="F38" s="105" t="n">
        <v>45292</v>
      </c>
      <c r="G38" s="105"/>
      <c r="H38" s="70"/>
      <c r="I38" s="71"/>
      <c r="J38" s="71"/>
      <c r="K38" s="71"/>
    </row>
    <row r="39" customFormat="false" ht="13.8" hidden="false" customHeight="false" outlineLevel="0" collapsed="false">
      <c r="A39" s="106"/>
      <c r="B39" s="107"/>
      <c r="C39" s="107"/>
      <c r="D39" s="107"/>
      <c r="E39" s="107"/>
      <c r="F39" s="108"/>
      <c r="G39" s="108"/>
      <c r="H39" s="70"/>
      <c r="I39" s="71"/>
      <c r="J39" s="71"/>
      <c r="K39" s="71"/>
    </row>
    <row r="40" customFormat="false" ht="14.25" hidden="false" customHeight="true" outlineLevel="0" collapsed="false">
      <c r="A40" s="109" t="s">
        <v>97</v>
      </c>
      <c r="B40" s="109"/>
      <c r="C40" s="109"/>
      <c r="D40" s="109"/>
      <c r="E40" s="109"/>
      <c r="F40" s="109"/>
      <c r="G40" s="109"/>
      <c r="H40" s="70"/>
      <c r="I40" s="71"/>
      <c r="J40" s="71"/>
      <c r="K40" s="71"/>
    </row>
    <row r="41" customFormat="false" ht="14.25" hidden="false" customHeight="true" outlineLevel="0" collapsed="false">
      <c r="A41" s="109"/>
      <c r="B41" s="109"/>
      <c r="C41" s="109"/>
      <c r="D41" s="109"/>
      <c r="E41" s="109"/>
      <c r="F41" s="109"/>
      <c r="G41" s="109"/>
      <c r="H41" s="70"/>
      <c r="I41" s="71"/>
      <c r="J41" s="71"/>
      <c r="K41" s="71"/>
    </row>
    <row r="42" customFormat="false" ht="13.9" hidden="false" customHeight="true" outlineLevel="0" collapsed="false">
      <c r="A42" s="110" t="s">
        <v>98</v>
      </c>
      <c r="B42" s="110"/>
      <c r="C42" s="110"/>
      <c r="D42" s="110"/>
      <c r="E42" s="110"/>
      <c r="F42" s="110"/>
      <c r="G42" s="110"/>
      <c r="H42" s="70"/>
      <c r="I42" s="71"/>
      <c r="J42" s="71"/>
      <c r="K42" s="71"/>
    </row>
    <row r="43" customFormat="false" ht="13.9" hidden="false" customHeight="true" outlineLevel="0" collapsed="false">
      <c r="A43" s="110"/>
      <c r="B43" s="110"/>
      <c r="C43" s="110"/>
      <c r="D43" s="110"/>
      <c r="E43" s="110"/>
      <c r="F43" s="110"/>
      <c r="G43" s="110"/>
      <c r="H43" s="70"/>
      <c r="I43" s="71"/>
      <c r="J43" s="71"/>
      <c r="K43" s="71"/>
    </row>
    <row r="44" customFormat="false" ht="13.9" hidden="false" customHeight="true" outlineLevel="0" collapsed="false">
      <c r="A44" s="110"/>
      <c r="B44" s="110"/>
      <c r="C44" s="110"/>
      <c r="D44" s="110"/>
      <c r="E44" s="110"/>
      <c r="F44" s="110"/>
      <c r="G44" s="110"/>
      <c r="H44" s="70"/>
      <c r="I44" s="71"/>
      <c r="J44" s="71"/>
      <c r="K44" s="71"/>
    </row>
    <row r="45" customFormat="false" ht="14.25" hidden="false" customHeight="true" outlineLevel="0" collapsed="false">
      <c r="A45" s="111" t="s">
        <v>99</v>
      </c>
      <c r="B45" s="111"/>
      <c r="C45" s="111"/>
      <c r="D45" s="111"/>
      <c r="E45" s="111"/>
      <c r="F45" s="111"/>
      <c r="G45" s="111"/>
      <c r="H45" s="70"/>
      <c r="I45" s="71"/>
      <c r="J45" s="71"/>
      <c r="K45" s="71"/>
    </row>
    <row r="46" customFormat="false" ht="13.9" hidden="false" customHeight="true" outlineLevel="0" collapsed="false">
      <c r="A46" s="87" t="n">
        <v>1</v>
      </c>
      <c r="B46" s="88" t="s">
        <v>100</v>
      </c>
      <c r="C46" s="88"/>
      <c r="D46" s="88"/>
      <c r="E46" s="88"/>
      <c r="F46" s="88" t="s">
        <v>101</v>
      </c>
      <c r="G46" s="88"/>
      <c r="H46" s="70"/>
      <c r="I46" s="71"/>
      <c r="J46" s="71"/>
      <c r="K46" s="71"/>
    </row>
    <row r="47" customFormat="false" ht="13.9" hidden="false" customHeight="true" outlineLevel="0" collapsed="false">
      <c r="A47" s="112" t="s">
        <v>69</v>
      </c>
      <c r="B47" s="113" t="s">
        <v>102</v>
      </c>
      <c r="C47" s="113"/>
      <c r="D47" s="113"/>
      <c r="E47" s="113"/>
      <c r="F47" s="114" t="n">
        <f aca="false">F37</f>
        <v>1422</v>
      </c>
      <c r="G47" s="114"/>
      <c r="H47" s="70"/>
      <c r="I47" s="71"/>
      <c r="J47" s="71"/>
      <c r="K47" s="71"/>
    </row>
    <row r="48" customFormat="false" ht="13.9" hidden="false" customHeight="true" outlineLevel="0" collapsed="false">
      <c r="A48" s="115" t="s">
        <v>103</v>
      </c>
      <c r="B48" s="115"/>
      <c r="C48" s="115"/>
      <c r="D48" s="115"/>
      <c r="E48" s="115"/>
      <c r="F48" s="116" t="n">
        <f aca="false">SUM(F47)</f>
        <v>1422</v>
      </c>
      <c r="G48" s="116"/>
      <c r="H48" s="70"/>
      <c r="I48" s="71"/>
      <c r="J48" s="71"/>
      <c r="K48" s="71"/>
    </row>
    <row r="49" customFormat="false" ht="13.9" hidden="false" customHeight="true" outlineLevel="0" collapsed="false">
      <c r="A49" s="110" t="s">
        <v>104</v>
      </c>
      <c r="B49" s="110"/>
      <c r="C49" s="110"/>
      <c r="D49" s="110"/>
      <c r="E49" s="110"/>
      <c r="F49" s="110"/>
      <c r="G49" s="110"/>
      <c r="H49" s="70"/>
      <c r="I49" s="71"/>
      <c r="J49" s="71"/>
      <c r="K49" s="71"/>
    </row>
    <row r="50" customFormat="false" ht="13.8" hidden="false" customHeight="false" outlineLevel="0" collapsed="false">
      <c r="A50" s="110"/>
      <c r="B50" s="110"/>
      <c r="C50" s="110"/>
      <c r="D50" s="110"/>
      <c r="E50" s="110"/>
      <c r="F50" s="110"/>
      <c r="G50" s="110"/>
      <c r="H50" s="70"/>
      <c r="I50" s="71"/>
      <c r="J50" s="71"/>
      <c r="K50" s="71"/>
    </row>
    <row r="51" customFormat="false" ht="13.8" hidden="false" customHeight="false" outlineLevel="0" collapsed="false">
      <c r="A51" s="110"/>
      <c r="B51" s="110"/>
      <c r="C51" s="110"/>
      <c r="D51" s="110"/>
      <c r="E51" s="110"/>
      <c r="F51" s="110"/>
      <c r="G51" s="110"/>
      <c r="H51" s="70"/>
      <c r="I51" s="71"/>
      <c r="J51" s="71"/>
      <c r="K51" s="71"/>
    </row>
    <row r="52" customFormat="false" ht="14.25" hidden="false" customHeight="true" outlineLevel="0" collapsed="false">
      <c r="A52" s="117" t="s">
        <v>105</v>
      </c>
      <c r="B52" s="117"/>
      <c r="C52" s="117"/>
      <c r="D52" s="117"/>
      <c r="E52" s="117"/>
      <c r="F52" s="117"/>
      <c r="G52" s="117"/>
      <c r="H52" s="70"/>
      <c r="I52" s="71"/>
      <c r="J52" s="71"/>
      <c r="K52" s="71"/>
    </row>
    <row r="53" customFormat="false" ht="13.8" hidden="false" customHeight="false" outlineLevel="0" collapsed="false">
      <c r="A53" s="97"/>
      <c r="B53" s="98"/>
      <c r="C53" s="98"/>
      <c r="D53" s="98"/>
      <c r="E53" s="98"/>
      <c r="F53" s="98"/>
      <c r="G53" s="98"/>
      <c r="H53" s="70"/>
      <c r="I53" s="71"/>
      <c r="J53" s="71"/>
      <c r="K53" s="71"/>
    </row>
    <row r="54" customFormat="false" ht="13.9" hidden="false" customHeight="true" outlineLevel="0" collapsed="false">
      <c r="A54" s="118" t="s">
        <v>106</v>
      </c>
      <c r="B54" s="118"/>
      <c r="C54" s="118"/>
      <c r="D54" s="118"/>
      <c r="E54" s="118"/>
      <c r="F54" s="118"/>
      <c r="G54" s="118"/>
      <c r="H54" s="70"/>
      <c r="I54" s="71"/>
      <c r="J54" s="71"/>
      <c r="K54" s="71"/>
    </row>
    <row r="55" customFormat="false" ht="14.25" hidden="false" customHeight="true" outlineLevel="0" collapsed="false">
      <c r="A55" s="119"/>
      <c r="B55" s="119"/>
      <c r="C55" s="119"/>
      <c r="D55" s="119"/>
      <c r="E55" s="119"/>
      <c r="F55" s="119"/>
      <c r="G55" s="119"/>
      <c r="H55" s="70"/>
      <c r="I55" s="71"/>
      <c r="J55" s="71"/>
      <c r="K55" s="71"/>
    </row>
    <row r="56" customFormat="false" ht="23.25" hidden="false" customHeight="true" outlineLevel="0" collapsed="false">
      <c r="A56" s="120" t="s">
        <v>107</v>
      </c>
      <c r="B56" s="120" t="s">
        <v>108</v>
      </c>
      <c r="C56" s="120"/>
      <c r="D56" s="120"/>
      <c r="E56" s="120"/>
      <c r="F56" s="120" t="s">
        <v>109</v>
      </c>
      <c r="G56" s="120" t="s">
        <v>101</v>
      </c>
      <c r="H56" s="70"/>
      <c r="I56" s="71"/>
      <c r="J56" s="71"/>
      <c r="K56" s="71"/>
    </row>
    <row r="57" customFormat="false" ht="13.9" hidden="false" customHeight="true" outlineLevel="0" collapsed="false">
      <c r="A57" s="121" t="s">
        <v>69</v>
      </c>
      <c r="B57" s="122" t="s">
        <v>110</v>
      </c>
      <c r="C57" s="122"/>
      <c r="D57" s="122"/>
      <c r="E57" s="122"/>
      <c r="F57" s="123" t="n">
        <f aca="false">1/12</f>
        <v>0.0833333333333333</v>
      </c>
      <c r="G57" s="124" t="n">
        <f aca="false">F48*F57</f>
        <v>118.5</v>
      </c>
      <c r="H57" s="70"/>
      <c r="I57" s="71"/>
      <c r="J57" s="71"/>
      <c r="K57" s="71"/>
    </row>
    <row r="58" customFormat="false" ht="13.9" hidden="false" customHeight="true" outlineLevel="0" collapsed="false">
      <c r="A58" s="80" t="s">
        <v>72</v>
      </c>
      <c r="B58" s="125" t="s">
        <v>111</v>
      </c>
      <c r="C58" s="125"/>
      <c r="D58" s="125"/>
      <c r="E58" s="125"/>
      <c r="F58" s="126" t="n">
        <f aca="false">1/12/3</f>
        <v>0.0277777777777778</v>
      </c>
      <c r="G58" s="124" t="n">
        <f aca="false">F48*F58</f>
        <v>39.5</v>
      </c>
      <c r="H58" s="70"/>
      <c r="I58" s="71"/>
      <c r="J58" s="71"/>
      <c r="K58" s="71"/>
    </row>
    <row r="59" customFormat="false" ht="13.9" hidden="false" customHeight="true" outlineLevel="0" collapsed="false">
      <c r="A59" s="87" t="s">
        <v>103</v>
      </c>
      <c r="B59" s="87"/>
      <c r="C59" s="87"/>
      <c r="D59" s="87"/>
      <c r="E59" s="87"/>
      <c r="F59" s="127" t="n">
        <f aca="false">SUM(F57:F58)</f>
        <v>0.111111111111111</v>
      </c>
      <c r="G59" s="128" t="n">
        <f aca="false">SUM(G57:G58)</f>
        <v>158</v>
      </c>
      <c r="H59" s="70"/>
      <c r="I59" s="71"/>
      <c r="J59" s="71"/>
      <c r="K59" s="71"/>
    </row>
    <row r="60" customFormat="false" ht="14.25" hidden="false" customHeight="true" outlineLevel="0" collapsed="false">
      <c r="A60" s="129" t="s">
        <v>112</v>
      </c>
      <c r="B60" s="129"/>
      <c r="C60" s="129"/>
      <c r="D60" s="129"/>
      <c r="E60" s="129"/>
      <c r="F60" s="129"/>
      <c r="G60" s="129"/>
      <c r="H60" s="70"/>
      <c r="I60" s="71"/>
      <c r="J60" s="71"/>
      <c r="K60" s="71"/>
    </row>
    <row r="61" customFormat="false" ht="13.8" hidden="false" customHeight="false" outlineLevel="0" collapsed="false">
      <c r="A61" s="129"/>
      <c r="B61" s="129"/>
      <c r="C61" s="129"/>
      <c r="D61" s="129"/>
      <c r="E61" s="129"/>
      <c r="F61" s="129"/>
      <c r="G61" s="129"/>
      <c r="H61" s="70"/>
      <c r="I61" s="71"/>
      <c r="J61" s="71"/>
      <c r="K61" s="71"/>
    </row>
    <row r="62" customFormat="false" ht="13.9" hidden="false" customHeight="true" outlineLevel="0" collapsed="false">
      <c r="A62" s="129"/>
      <c r="B62" s="129"/>
      <c r="C62" s="129"/>
      <c r="D62" s="129"/>
      <c r="E62" s="129"/>
      <c r="F62" s="129"/>
      <c r="G62" s="129"/>
      <c r="H62" s="70"/>
      <c r="I62" s="71"/>
      <c r="J62" s="71"/>
      <c r="K62" s="71"/>
    </row>
    <row r="63" customFormat="false" ht="19.5" hidden="false" customHeight="true" outlineLevel="0" collapsed="false">
      <c r="A63" s="130" t="s">
        <v>113</v>
      </c>
      <c r="B63" s="130"/>
      <c r="C63" s="130"/>
      <c r="D63" s="130"/>
      <c r="E63" s="130"/>
      <c r="F63" s="130"/>
      <c r="G63" s="130"/>
      <c r="H63" s="70"/>
      <c r="I63" s="71"/>
      <c r="J63" s="71"/>
      <c r="K63" s="71"/>
    </row>
    <row r="64" customFormat="false" ht="13.9" hidden="false" customHeight="true" outlineLevel="0" collapsed="false">
      <c r="A64" s="130"/>
      <c r="B64" s="130"/>
      <c r="C64" s="130"/>
      <c r="D64" s="130"/>
      <c r="E64" s="130"/>
      <c r="F64" s="130"/>
      <c r="G64" s="130"/>
      <c r="H64" s="70"/>
      <c r="I64" s="71"/>
      <c r="J64" s="71"/>
      <c r="K64" s="71"/>
    </row>
    <row r="65" customFormat="false" ht="13.9" hidden="false" customHeight="true" outlineLevel="0" collapsed="false">
      <c r="A65" s="130"/>
      <c r="B65" s="130"/>
      <c r="C65" s="130"/>
      <c r="D65" s="130"/>
      <c r="E65" s="130"/>
      <c r="F65" s="130"/>
      <c r="G65" s="130"/>
      <c r="H65" s="70"/>
      <c r="I65" s="71"/>
      <c r="J65" s="71"/>
      <c r="K65" s="71"/>
    </row>
    <row r="66" customFormat="false" ht="14.25" hidden="false" customHeight="true" outlineLevel="0" collapsed="false">
      <c r="A66" s="131" t="s">
        <v>114</v>
      </c>
      <c r="B66" s="131"/>
      <c r="C66" s="131"/>
      <c r="D66" s="131"/>
      <c r="E66" s="131"/>
      <c r="F66" s="131"/>
      <c r="G66" s="131"/>
      <c r="H66" s="70"/>
      <c r="I66" s="71"/>
      <c r="J66" s="71"/>
      <c r="K66" s="71"/>
    </row>
    <row r="67" customFormat="false" ht="9.75" hidden="false" customHeight="true" outlineLevel="0" collapsed="false">
      <c r="A67" s="131"/>
      <c r="B67" s="131"/>
      <c r="C67" s="131"/>
      <c r="D67" s="131"/>
      <c r="E67" s="131"/>
      <c r="F67" s="131"/>
      <c r="G67" s="131"/>
      <c r="H67" s="70"/>
      <c r="I67" s="71"/>
      <c r="J67" s="71"/>
      <c r="K67" s="71"/>
    </row>
    <row r="68" customFormat="false" ht="9.75" hidden="false" customHeight="true" outlineLevel="0" collapsed="false">
      <c r="A68" s="131"/>
      <c r="B68" s="131"/>
      <c r="C68" s="131"/>
      <c r="D68" s="131"/>
      <c r="E68" s="131"/>
      <c r="F68" s="131"/>
      <c r="G68" s="131"/>
      <c r="H68" s="70"/>
      <c r="I68" s="71"/>
      <c r="J68" s="71"/>
      <c r="K68" s="71"/>
    </row>
    <row r="69" customFormat="false" ht="14.25" hidden="false" customHeight="true" outlineLevel="0" collapsed="false">
      <c r="A69" s="132" t="s">
        <v>115</v>
      </c>
      <c r="B69" s="132"/>
      <c r="C69" s="132"/>
      <c r="D69" s="132"/>
      <c r="E69" s="132"/>
      <c r="F69" s="132"/>
      <c r="G69" s="133" t="n">
        <f aca="false">F48+G59</f>
        <v>1580</v>
      </c>
      <c r="H69" s="70"/>
      <c r="I69" s="71"/>
      <c r="J69" s="71"/>
      <c r="K69" s="71"/>
    </row>
    <row r="70" customFormat="false" ht="13.8" hidden="false" customHeight="false" outlineLevel="0" collapsed="false">
      <c r="A70" s="106"/>
      <c r="B70" s="98"/>
      <c r="C70" s="98"/>
      <c r="D70" s="98"/>
      <c r="E70" s="98"/>
      <c r="F70" s="98"/>
      <c r="G70" s="98"/>
      <c r="H70" s="70"/>
      <c r="I70" s="71"/>
      <c r="J70" s="71"/>
      <c r="K70" s="71"/>
    </row>
    <row r="71" customFormat="false" ht="13.9" hidden="false" customHeight="true" outlineLevel="0" collapsed="false">
      <c r="A71" s="134" t="s">
        <v>116</v>
      </c>
      <c r="B71" s="135" t="s">
        <v>117</v>
      </c>
      <c r="C71" s="135"/>
      <c r="D71" s="135"/>
      <c r="E71" s="135"/>
      <c r="F71" s="135" t="s">
        <v>118</v>
      </c>
      <c r="G71" s="135" t="s">
        <v>101</v>
      </c>
      <c r="H71" s="70"/>
      <c r="I71" s="71"/>
      <c r="J71" s="71"/>
      <c r="K71" s="71"/>
    </row>
    <row r="72" customFormat="false" ht="13.9" hidden="false" customHeight="true" outlineLevel="0" collapsed="false">
      <c r="A72" s="136" t="s">
        <v>69</v>
      </c>
      <c r="B72" s="137" t="s">
        <v>119</v>
      </c>
      <c r="C72" s="137"/>
      <c r="D72" s="137"/>
      <c r="E72" s="137"/>
      <c r="F72" s="138" t="n">
        <v>0.2</v>
      </c>
      <c r="G72" s="139" t="n">
        <f aca="false">G69*F72</f>
        <v>316</v>
      </c>
      <c r="H72" s="70"/>
      <c r="I72" s="71"/>
      <c r="J72" s="71"/>
      <c r="K72" s="71"/>
    </row>
    <row r="73" customFormat="false" ht="13.9" hidden="false" customHeight="true" outlineLevel="0" collapsed="false">
      <c r="A73" s="136" t="s">
        <v>72</v>
      </c>
      <c r="B73" s="137" t="s">
        <v>120</v>
      </c>
      <c r="C73" s="137"/>
      <c r="D73" s="137"/>
      <c r="E73" s="137"/>
      <c r="F73" s="138" t="n">
        <v>0.025</v>
      </c>
      <c r="G73" s="139" t="n">
        <f aca="false">G69*F73</f>
        <v>39.5</v>
      </c>
      <c r="H73" s="70"/>
      <c r="I73" s="71"/>
      <c r="J73" s="71"/>
      <c r="K73" s="71"/>
    </row>
    <row r="74" customFormat="false" ht="13.9" hidden="false" customHeight="true" outlineLevel="0" collapsed="false">
      <c r="A74" s="136" t="s">
        <v>75</v>
      </c>
      <c r="B74" s="137" t="s">
        <v>121</v>
      </c>
      <c r="C74" s="137"/>
      <c r="D74" s="137"/>
      <c r="E74" s="137"/>
      <c r="F74" s="138" t="n">
        <v>0.03</v>
      </c>
      <c r="G74" s="139" t="n">
        <f aca="false">G69*F74</f>
        <v>47.4</v>
      </c>
      <c r="H74" s="70"/>
      <c r="I74" s="71"/>
      <c r="J74" s="71"/>
      <c r="K74" s="71"/>
    </row>
    <row r="75" customFormat="false" ht="13.9" hidden="false" customHeight="true" outlineLevel="0" collapsed="false">
      <c r="A75" s="136" t="s">
        <v>78</v>
      </c>
      <c r="B75" s="137" t="s">
        <v>122</v>
      </c>
      <c r="C75" s="137"/>
      <c r="D75" s="137"/>
      <c r="E75" s="137"/>
      <c r="F75" s="138" t="n">
        <v>0.015</v>
      </c>
      <c r="G75" s="139" t="n">
        <f aca="false">G69*F75</f>
        <v>23.7</v>
      </c>
      <c r="H75" s="70"/>
      <c r="I75" s="71"/>
      <c r="J75" s="71"/>
      <c r="K75" s="71"/>
    </row>
    <row r="76" customFormat="false" ht="13.9" hidden="false" customHeight="true" outlineLevel="0" collapsed="false">
      <c r="A76" s="136" t="s">
        <v>123</v>
      </c>
      <c r="B76" s="137" t="s">
        <v>124</v>
      </c>
      <c r="C76" s="137"/>
      <c r="D76" s="137"/>
      <c r="E76" s="137"/>
      <c r="F76" s="138" t="n">
        <v>0.01</v>
      </c>
      <c r="G76" s="139" t="n">
        <f aca="false">G69*F76</f>
        <v>15.8</v>
      </c>
      <c r="H76" s="70"/>
      <c r="I76" s="71"/>
      <c r="J76" s="71"/>
      <c r="K76" s="71"/>
    </row>
    <row r="77" customFormat="false" ht="13.9" hidden="false" customHeight="true" outlineLevel="0" collapsed="false">
      <c r="A77" s="136" t="s">
        <v>125</v>
      </c>
      <c r="B77" s="137" t="s">
        <v>126</v>
      </c>
      <c r="C77" s="137"/>
      <c r="D77" s="137"/>
      <c r="E77" s="137"/>
      <c r="F77" s="138" t="n">
        <v>0.006</v>
      </c>
      <c r="G77" s="139" t="n">
        <f aca="false">G69*F77</f>
        <v>9.48</v>
      </c>
      <c r="H77" s="70"/>
      <c r="I77" s="71"/>
      <c r="J77" s="71"/>
      <c r="K77" s="71"/>
    </row>
    <row r="78" customFormat="false" ht="13.9" hidden="false" customHeight="true" outlineLevel="0" collapsed="false">
      <c r="A78" s="136" t="s">
        <v>127</v>
      </c>
      <c r="B78" s="101" t="s">
        <v>128</v>
      </c>
      <c r="C78" s="101"/>
      <c r="D78" s="101"/>
      <c r="E78" s="101"/>
      <c r="F78" s="138" t="n">
        <v>0.002</v>
      </c>
      <c r="G78" s="139" t="n">
        <f aca="false">G69*F78</f>
        <v>3.16</v>
      </c>
      <c r="H78" s="70"/>
      <c r="I78" s="71"/>
      <c r="J78" s="71"/>
      <c r="K78" s="71"/>
    </row>
    <row r="79" customFormat="false" ht="13.9" hidden="false" customHeight="true" outlineLevel="0" collapsed="false">
      <c r="A79" s="136" t="s">
        <v>129</v>
      </c>
      <c r="B79" s="101" t="s">
        <v>130</v>
      </c>
      <c r="C79" s="101"/>
      <c r="D79" s="101"/>
      <c r="E79" s="101"/>
      <c r="F79" s="138" t="n">
        <v>0.08</v>
      </c>
      <c r="G79" s="139" t="n">
        <f aca="false">G69*F79</f>
        <v>126.4</v>
      </c>
      <c r="H79" s="70"/>
      <c r="I79" s="71"/>
      <c r="J79" s="71"/>
      <c r="K79" s="71"/>
    </row>
    <row r="80" customFormat="false" ht="14.25" hidden="false" customHeight="true" outlineLevel="0" collapsed="false">
      <c r="A80" s="134" t="s">
        <v>103</v>
      </c>
      <c r="B80" s="134"/>
      <c r="C80" s="134"/>
      <c r="D80" s="134"/>
      <c r="E80" s="134"/>
      <c r="F80" s="140" t="n">
        <v>0.368</v>
      </c>
      <c r="G80" s="141" t="n">
        <f aca="false">G69*F80</f>
        <v>581.44</v>
      </c>
      <c r="H80" s="70"/>
      <c r="I80" s="71"/>
      <c r="J80" s="71"/>
      <c r="K80" s="71"/>
    </row>
    <row r="81" customFormat="false" ht="13.9" hidden="false" customHeight="true" outlineLevel="0" collapsed="false">
      <c r="A81" s="79"/>
      <c r="B81" s="98"/>
      <c r="C81" s="98"/>
      <c r="D81" s="98"/>
      <c r="E81" s="98"/>
      <c r="F81" s="98"/>
      <c r="G81" s="98"/>
      <c r="H81" s="70"/>
      <c r="I81" s="71"/>
      <c r="J81" s="71"/>
      <c r="K81" s="71"/>
    </row>
    <row r="82" customFormat="false" ht="14.25" hidden="false" customHeight="true" outlineLevel="0" collapsed="false">
      <c r="A82" s="142" t="s">
        <v>131</v>
      </c>
      <c r="B82" s="142"/>
      <c r="C82" s="142"/>
      <c r="D82" s="142"/>
      <c r="E82" s="142"/>
      <c r="F82" s="142"/>
      <c r="G82" s="142"/>
      <c r="H82" s="70"/>
      <c r="I82" s="71"/>
      <c r="J82" s="71"/>
      <c r="K82" s="71"/>
    </row>
    <row r="83" customFormat="false" ht="13.9" hidden="false" customHeight="true" outlineLevel="0" collapsed="false">
      <c r="A83" s="142"/>
      <c r="B83" s="142"/>
      <c r="C83" s="142"/>
      <c r="D83" s="142"/>
      <c r="E83" s="142"/>
      <c r="F83" s="142"/>
      <c r="G83" s="142"/>
      <c r="H83" s="70"/>
      <c r="I83" s="71"/>
      <c r="J83" s="71"/>
      <c r="K83" s="71"/>
    </row>
    <row r="84" customFormat="false" ht="14.25" hidden="false" customHeight="true" outlineLevel="0" collapsed="false">
      <c r="A84" s="142" t="s">
        <v>132</v>
      </c>
      <c r="B84" s="142"/>
      <c r="C84" s="142"/>
      <c r="D84" s="142"/>
      <c r="E84" s="142"/>
      <c r="F84" s="142"/>
      <c r="G84" s="142"/>
      <c r="H84" s="70"/>
      <c r="I84" s="71"/>
      <c r="J84" s="71"/>
      <c r="K84" s="71"/>
    </row>
    <row r="85" customFormat="false" ht="13.7" hidden="false" customHeight="true" outlineLevel="0" collapsed="false">
      <c r="A85" s="142"/>
      <c r="B85" s="142"/>
      <c r="C85" s="142"/>
      <c r="D85" s="142"/>
      <c r="E85" s="142"/>
      <c r="F85" s="142"/>
      <c r="G85" s="142"/>
      <c r="H85" s="70"/>
      <c r="I85" s="71"/>
      <c r="J85" s="71"/>
      <c r="K85" s="71"/>
    </row>
    <row r="86" customFormat="false" ht="36.75" hidden="false" customHeight="true" outlineLevel="0" collapsed="false">
      <c r="A86" s="143" t="s">
        <v>133</v>
      </c>
      <c r="B86" s="143"/>
      <c r="C86" s="143"/>
      <c r="D86" s="143"/>
      <c r="E86" s="143"/>
      <c r="F86" s="143"/>
      <c r="G86" s="143"/>
      <c r="H86" s="144"/>
      <c r="I86" s="144"/>
    </row>
    <row r="87" customFormat="false" ht="19.35" hidden="false" customHeight="true" outlineLevel="0" collapsed="false">
      <c r="A87" s="142" t="s">
        <v>134</v>
      </c>
      <c r="B87" s="142"/>
      <c r="C87" s="142"/>
      <c r="D87" s="142"/>
      <c r="E87" s="142"/>
      <c r="F87" s="142"/>
      <c r="G87" s="142"/>
      <c r="H87" s="70"/>
      <c r="I87" s="71"/>
      <c r="J87" s="71"/>
      <c r="K87" s="71"/>
    </row>
    <row r="88" customFormat="false" ht="13.8" hidden="false" customHeight="false" outlineLevel="0" collapsed="false">
      <c r="A88" s="93"/>
      <c r="B88" s="93"/>
      <c r="C88" s="93"/>
      <c r="D88" s="93"/>
      <c r="E88" s="93"/>
      <c r="F88" s="93"/>
      <c r="G88" s="93"/>
      <c r="H88" s="70"/>
      <c r="I88" s="71"/>
      <c r="J88" s="71"/>
      <c r="K88" s="71"/>
    </row>
    <row r="89" customFormat="false" ht="13.8" hidden="false" customHeight="false" outlineLevel="0" collapsed="false">
      <c r="A89" s="145" t="s">
        <v>135</v>
      </c>
      <c r="B89" s="145"/>
      <c r="C89" s="145"/>
      <c r="D89" s="145"/>
      <c r="E89" s="145"/>
      <c r="F89" s="145"/>
      <c r="G89" s="145"/>
      <c r="H89" s="70"/>
      <c r="I89" s="71"/>
      <c r="J89" s="71"/>
      <c r="K89" s="71"/>
    </row>
    <row r="90" customFormat="false" ht="13.9" hidden="false" customHeight="true" outlineLevel="0" collapsed="false">
      <c r="A90" s="79"/>
      <c r="B90" s="98"/>
      <c r="C90" s="98"/>
      <c r="D90" s="98"/>
      <c r="E90" s="98"/>
      <c r="F90" s="98"/>
      <c r="G90" s="98"/>
      <c r="H90" s="70"/>
      <c r="I90" s="71"/>
      <c r="J90" s="71"/>
      <c r="K90" s="71"/>
    </row>
    <row r="91" customFormat="false" ht="14.25" hidden="false" customHeight="true" outlineLevel="0" collapsed="false">
      <c r="A91" s="146" t="s">
        <v>136</v>
      </c>
      <c r="B91" s="146" t="s">
        <v>137</v>
      </c>
      <c r="C91" s="146"/>
      <c r="D91" s="146"/>
      <c r="E91" s="146"/>
      <c r="F91" s="147" t="s">
        <v>101</v>
      </c>
      <c r="G91" s="147"/>
      <c r="H91" s="70"/>
      <c r="I91" s="71"/>
      <c r="J91" s="71"/>
      <c r="K91" s="71"/>
    </row>
    <row r="92" customFormat="false" ht="14.25" hidden="false" customHeight="true" outlineLevel="0" collapsed="false">
      <c r="A92" s="148" t="s">
        <v>69</v>
      </c>
      <c r="B92" s="149" t="s">
        <v>138</v>
      </c>
      <c r="C92" s="149"/>
      <c r="D92" s="149"/>
      <c r="E92" s="149"/>
      <c r="F92" s="150" t="n">
        <f aca="false">(5*2*22)-6%*F48</f>
        <v>134.68</v>
      </c>
      <c r="G92" s="150"/>
      <c r="H92" s="70"/>
      <c r="I92" s="71"/>
      <c r="J92" s="71"/>
      <c r="K92" s="71"/>
    </row>
    <row r="93" customFormat="false" ht="13.8" hidden="false" customHeight="true" outlineLevel="0" collapsed="false">
      <c r="A93" s="148" t="s">
        <v>72</v>
      </c>
      <c r="B93" s="149" t="s">
        <v>139</v>
      </c>
      <c r="C93" s="149"/>
      <c r="D93" s="149"/>
      <c r="E93" s="149"/>
      <c r="F93" s="150" t="n">
        <f aca="false">22*11</f>
        <v>242</v>
      </c>
      <c r="G93" s="150"/>
      <c r="H93" s="70"/>
      <c r="I93" s="71"/>
      <c r="J93" s="71"/>
      <c r="K93" s="71"/>
    </row>
    <row r="94" customFormat="false" ht="13.8" hidden="false" customHeight="true" outlineLevel="0" collapsed="false">
      <c r="A94" s="151" t="s">
        <v>75</v>
      </c>
      <c r="B94" s="152" t="s">
        <v>140</v>
      </c>
      <c r="C94" s="152"/>
      <c r="D94" s="152"/>
      <c r="E94" s="152"/>
      <c r="F94" s="153" t="n">
        <v>132.14</v>
      </c>
      <c r="G94" s="153"/>
      <c r="H94" s="70"/>
      <c r="I94" s="71"/>
      <c r="J94" s="71"/>
      <c r="K94" s="71"/>
    </row>
    <row r="95" customFormat="false" ht="13.8" hidden="false" customHeight="true" outlineLevel="0" collapsed="false">
      <c r="A95" s="148" t="s">
        <v>78</v>
      </c>
      <c r="B95" s="152" t="s">
        <v>141</v>
      </c>
      <c r="C95" s="152"/>
      <c r="D95" s="152"/>
      <c r="E95" s="152"/>
      <c r="F95" s="153" t="n">
        <v>74.85</v>
      </c>
      <c r="G95" s="153"/>
      <c r="H95" s="70"/>
      <c r="I95" s="71"/>
      <c r="J95" s="71"/>
      <c r="K95" s="71"/>
    </row>
    <row r="96" customFormat="false" ht="13.8" hidden="false" customHeight="true" outlineLevel="0" collapsed="false">
      <c r="A96" s="154" t="s">
        <v>123</v>
      </c>
      <c r="B96" s="155" t="s">
        <v>142</v>
      </c>
      <c r="C96" s="155"/>
      <c r="D96" s="155"/>
      <c r="E96" s="155"/>
      <c r="F96" s="153" t="n">
        <v>0</v>
      </c>
      <c r="G96" s="153"/>
      <c r="H96" s="70"/>
      <c r="I96" s="71"/>
      <c r="J96" s="71"/>
      <c r="K96" s="71"/>
    </row>
    <row r="97" customFormat="false" ht="13.8" hidden="false" customHeight="true" outlineLevel="0" collapsed="false">
      <c r="A97" s="140" t="s">
        <v>103</v>
      </c>
      <c r="B97" s="140"/>
      <c r="C97" s="140"/>
      <c r="D97" s="140"/>
      <c r="E97" s="140"/>
      <c r="F97" s="156" t="n">
        <f aca="false">SUM(F92:F96)</f>
        <v>583.67</v>
      </c>
      <c r="G97" s="156"/>
      <c r="H97" s="70"/>
      <c r="I97" s="71"/>
      <c r="J97" s="71"/>
      <c r="K97" s="71"/>
    </row>
    <row r="98" customFormat="false" ht="10.9" hidden="false" customHeight="true" outlineLevel="0" collapsed="false">
      <c r="A98" s="89"/>
      <c r="B98" s="89"/>
      <c r="C98" s="89"/>
      <c r="D98" s="89"/>
      <c r="E98" s="89"/>
      <c r="F98" s="89"/>
      <c r="G98" s="89"/>
      <c r="H98" s="70"/>
      <c r="I98" s="71"/>
      <c r="J98" s="71"/>
      <c r="K98" s="71"/>
    </row>
    <row r="99" customFormat="false" ht="14.25" hidden="false" customHeight="true" outlineLevel="0" collapsed="false">
      <c r="A99" s="142" t="s">
        <v>143</v>
      </c>
      <c r="B99" s="142"/>
      <c r="C99" s="142"/>
      <c r="D99" s="142"/>
      <c r="E99" s="142"/>
      <c r="F99" s="142"/>
      <c r="G99" s="142"/>
      <c r="H99" s="70"/>
      <c r="I99" s="71"/>
      <c r="J99" s="71"/>
      <c r="K99" s="71"/>
    </row>
    <row r="100" customFormat="false" ht="12" hidden="false" customHeight="true" outlineLevel="0" collapsed="false">
      <c r="A100" s="157"/>
      <c r="B100" s="157"/>
      <c r="C100" s="157"/>
      <c r="D100" s="157"/>
      <c r="E100" s="157"/>
      <c r="F100" s="157"/>
      <c r="G100" s="157"/>
      <c r="H100" s="70"/>
      <c r="I100" s="71"/>
      <c r="J100" s="71"/>
      <c r="K100" s="71"/>
    </row>
    <row r="101" customFormat="false" ht="15.75" hidden="false" customHeight="true" outlineLevel="0" collapsed="false">
      <c r="A101" s="142" t="s">
        <v>144</v>
      </c>
      <c r="B101" s="142"/>
      <c r="C101" s="142"/>
      <c r="D101" s="142"/>
      <c r="E101" s="142"/>
      <c r="F101" s="142"/>
      <c r="G101" s="142"/>
      <c r="H101" s="70"/>
      <c r="I101" s="71"/>
      <c r="J101" s="71"/>
      <c r="K101" s="71"/>
    </row>
    <row r="102" customFormat="false" ht="12" hidden="false" customHeight="true" outlineLevel="0" collapsed="false">
      <c r="A102" s="142"/>
      <c r="B102" s="142"/>
      <c r="C102" s="142"/>
      <c r="D102" s="142"/>
      <c r="E102" s="142"/>
      <c r="F102" s="142"/>
      <c r="G102" s="142"/>
      <c r="H102" s="70"/>
      <c r="I102" s="71"/>
      <c r="J102" s="71"/>
      <c r="K102" s="71"/>
    </row>
    <row r="103" customFormat="false" ht="11.45" hidden="false" customHeight="true" outlineLevel="0" collapsed="false">
      <c r="A103" s="158"/>
      <c r="B103" s="158"/>
      <c r="C103" s="158"/>
      <c r="D103" s="158"/>
      <c r="E103" s="158"/>
      <c r="F103" s="158"/>
      <c r="G103" s="158"/>
      <c r="H103" s="70"/>
      <c r="I103" s="71"/>
      <c r="J103" s="71"/>
      <c r="K103" s="71"/>
    </row>
    <row r="104" customFormat="false" ht="27" hidden="false" customHeight="true" outlineLevel="0" collapsed="false">
      <c r="A104" s="130" t="s">
        <v>145</v>
      </c>
      <c r="B104" s="130"/>
      <c r="C104" s="130"/>
      <c r="D104" s="130"/>
      <c r="E104" s="130"/>
      <c r="F104" s="130"/>
      <c r="G104" s="130"/>
      <c r="H104" s="70"/>
      <c r="I104" s="71"/>
      <c r="J104" s="71"/>
      <c r="K104" s="71"/>
    </row>
    <row r="105" customFormat="false" ht="13.9" hidden="false" customHeight="true" outlineLevel="0" collapsed="false">
      <c r="A105" s="71"/>
      <c r="B105" s="157"/>
      <c r="C105" s="157"/>
      <c r="D105" s="157"/>
      <c r="E105" s="157"/>
      <c r="F105" s="157"/>
      <c r="G105" s="157"/>
      <c r="H105" s="70"/>
      <c r="I105" s="71"/>
      <c r="J105" s="71"/>
      <c r="K105" s="71"/>
    </row>
    <row r="106" customFormat="false" ht="14.25" hidden="false" customHeight="true" outlineLevel="0" collapsed="false">
      <c r="A106" s="92" t="s">
        <v>146</v>
      </c>
      <c r="B106" s="92"/>
      <c r="C106" s="92"/>
      <c r="D106" s="92"/>
      <c r="E106" s="92"/>
      <c r="F106" s="92"/>
      <c r="G106" s="92"/>
      <c r="H106" s="70"/>
      <c r="I106" s="71"/>
      <c r="J106" s="71"/>
      <c r="K106" s="71"/>
    </row>
    <row r="107" customFormat="false" ht="13.9" hidden="false" customHeight="true" outlineLevel="0" collapsed="false">
      <c r="A107" s="71"/>
      <c r="B107" s="71"/>
      <c r="C107" s="71"/>
      <c r="D107" s="71"/>
      <c r="E107" s="71"/>
      <c r="F107" s="71"/>
      <c r="G107" s="71"/>
      <c r="H107" s="70"/>
      <c r="I107" s="71"/>
      <c r="J107" s="71"/>
      <c r="K107" s="71"/>
    </row>
    <row r="108" customFormat="false" ht="13.8" hidden="false" customHeight="true" outlineLevel="0" collapsed="false">
      <c r="A108" s="134" t="n">
        <v>2</v>
      </c>
      <c r="B108" s="159" t="s">
        <v>147</v>
      </c>
      <c r="C108" s="159"/>
      <c r="D108" s="159"/>
      <c r="E108" s="159"/>
      <c r="F108" s="134" t="s">
        <v>101</v>
      </c>
      <c r="G108" s="134"/>
      <c r="H108" s="70"/>
      <c r="I108" s="71"/>
      <c r="J108" s="71"/>
      <c r="K108" s="71"/>
    </row>
    <row r="109" customFormat="false" ht="13.8" hidden="false" customHeight="true" outlineLevel="0" collapsed="false">
      <c r="A109" s="136" t="s">
        <v>107</v>
      </c>
      <c r="B109" s="101" t="s">
        <v>108</v>
      </c>
      <c r="C109" s="101"/>
      <c r="D109" s="101"/>
      <c r="E109" s="101"/>
      <c r="F109" s="160" t="n">
        <f aca="false">G59</f>
        <v>158</v>
      </c>
      <c r="G109" s="160"/>
      <c r="H109" s="70"/>
      <c r="I109" s="71"/>
      <c r="J109" s="71"/>
      <c r="K109" s="71"/>
    </row>
    <row r="110" customFormat="false" ht="13.9" hidden="false" customHeight="true" outlineLevel="0" collapsed="false">
      <c r="A110" s="136" t="s">
        <v>116</v>
      </c>
      <c r="B110" s="101" t="s">
        <v>117</v>
      </c>
      <c r="C110" s="101"/>
      <c r="D110" s="101"/>
      <c r="E110" s="101"/>
      <c r="F110" s="160" t="n">
        <f aca="false">G80</f>
        <v>581.44</v>
      </c>
      <c r="G110" s="160"/>
      <c r="H110" s="70"/>
      <c r="I110" s="71"/>
      <c r="J110" s="71"/>
      <c r="K110" s="71"/>
    </row>
    <row r="111" customFormat="false" ht="13.9" hidden="false" customHeight="true" outlineLevel="0" collapsed="false">
      <c r="A111" s="136" t="s">
        <v>136</v>
      </c>
      <c r="B111" s="101" t="s">
        <v>137</v>
      </c>
      <c r="C111" s="101"/>
      <c r="D111" s="101"/>
      <c r="E111" s="101"/>
      <c r="F111" s="160" t="n">
        <f aca="false">F97</f>
        <v>583.67</v>
      </c>
      <c r="G111" s="160"/>
      <c r="H111" s="70"/>
      <c r="I111" s="71"/>
      <c r="J111" s="71"/>
      <c r="K111" s="71"/>
    </row>
    <row r="112" customFormat="false" ht="14.25" hidden="false" customHeight="true" outlineLevel="0" collapsed="false">
      <c r="A112" s="159" t="s">
        <v>103</v>
      </c>
      <c r="B112" s="159"/>
      <c r="C112" s="159"/>
      <c r="D112" s="159"/>
      <c r="E112" s="159"/>
      <c r="F112" s="161" t="n">
        <f aca="false">F109+F110+F111</f>
        <v>1323.11</v>
      </c>
      <c r="G112" s="161"/>
      <c r="H112" s="70"/>
      <c r="I112" s="71"/>
      <c r="J112" s="71"/>
      <c r="K112" s="71"/>
    </row>
    <row r="113" customFormat="false" ht="13.8" hidden="false" customHeight="false" outlineLevel="0" collapsed="false">
      <c r="A113" s="98"/>
      <c r="B113" s="98"/>
      <c r="C113" s="98"/>
      <c r="D113" s="98"/>
      <c r="E113" s="98"/>
      <c r="F113" s="98"/>
      <c r="G113" s="98"/>
      <c r="H113" s="70"/>
      <c r="I113" s="71"/>
      <c r="J113" s="71"/>
      <c r="K113" s="71"/>
    </row>
    <row r="114" customFormat="false" ht="13.8" hidden="false" customHeight="false" outlineLevel="0" collapsed="false">
      <c r="A114" s="117" t="s">
        <v>148</v>
      </c>
      <c r="B114" s="117"/>
      <c r="C114" s="117"/>
      <c r="D114" s="117"/>
      <c r="E114" s="117"/>
      <c r="F114" s="117"/>
      <c r="G114" s="117"/>
      <c r="H114" s="70"/>
      <c r="I114" s="71"/>
      <c r="J114" s="71"/>
      <c r="K114" s="71"/>
    </row>
    <row r="115" customFormat="false" ht="13.9" hidden="false" customHeight="true" outlineLevel="0" collapsed="false">
      <c r="A115" s="71"/>
      <c r="B115" s="98"/>
      <c r="C115" s="98"/>
      <c r="D115" s="98"/>
      <c r="E115" s="98"/>
      <c r="F115" s="98"/>
      <c r="G115" s="98"/>
      <c r="H115" s="70"/>
      <c r="I115" s="71"/>
    </row>
    <row r="116" customFormat="false" ht="13.9" hidden="false" customHeight="true" outlineLevel="0" collapsed="false">
      <c r="A116" s="120" t="n">
        <v>3</v>
      </c>
      <c r="B116" s="120" t="s">
        <v>149</v>
      </c>
      <c r="C116" s="120"/>
      <c r="D116" s="120"/>
      <c r="E116" s="120"/>
      <c r="F116" s="120" t="s">
        <v>109</v>
      </c>
      <c r="G116" s="120" t="s">
        <v>101</v>
      </c>
      <c r="H116" s="70"/>
      <c r="I116" s="71"/>
    </row>
    <row r="117" customFormat="false" ht="14.25" hidden="false" customHeight="true" outlineLevel="0" collapsed="false">
      <c r="A117" s="121" t="s">
        <v>69</v>
      </c>
      <c r="B117" s="162" t="s">
        <v>150</v>
      </c>
      <c r="C117" s="162"/>
      <c r="D117" s="162"/>
      <c r="E117" s="162"/>
      <c r="F117" s="163" t="n">
        <v>0.0042</v>
      </c>
      <c r="G117" s="164" t="n">
        <f aca="false">$F$48*F117</f>
        <v>5.9724</v>
      </c>
      <c r="H117" s="70"/>
      <c r="I117" s="71"/>
    </row>
    <row r="118" customFormat="false" ht="14.25" hidden="false" customHeight="true" outlineLevel="0" collapsed="false">
      <c r="A118" s="80" t="s">
        <v>72</v>
      </c>
      <c r="B118" s="162" t="s">
        <v>151</v>
      </c>
      <c r="C118" s="162"/>
      <c r="D118" s="162"/>
      <c r="E118" s="162"/>
      <c r="F118" s="165" t="n">
        <f aca="false">0.08*F117</f>
        <v>0.000336</v>
      </c>
      <c r="G118" s="164" t="n">
        <f aca="false">$F$48*F118</f>
        <v>0.477792</v>
      </c>
      <c r="H118" s="70"/>
      <c r="I118" s="71"/>
    </row>
    <row r="119" customFormat="false" ht="13.8" hidden="false" customHeight="true" outlineLevel="0" collapsed="false">
      <c r="A119" s="80" t="s">
        <v>75</v>
      </c>
      <c r="B119" s="162" t="s">
        <v>152</v>
      </c>
      <c r="C119" s="162"/>
      <c r="D119" s="162"/>
      <c r="E119" s="162"/>
      <c r="F119" s="165" t="n">
        <v>0.04</v>
      </c>
      <c r="G119" s="164" t="n">
        <f aca="false">$F$48*F119</f>
        <v>56.88</v>
      </c>
      <c r="H119" s="70"/>
      <c r="I119" s="71"/>
    </row>
    <row r="120" customFormat="false" ht="14.25" hidden="false" customHeight="true" outlineLevel="0" collapsed="false">
      <c r="A120" s="80" t="s">
        <v>78</v>
      </c>
      <c r="B120" s="162" t="s">
        <v>153</v>
      </c>
      <c r="C120" s="162"/>
      <c r="D120" s="162"/>
      <c r="E120" s="162"/>
      <c r="F120" s="165" t="n">
        <v>0.0194</v>
      </c>
      <c r="G120" s="164" t="n">
        <f aca="false">$F$48*F120</f>
        <v>27.5868</v>
      </c>
      <c r="H120" s="70"/>
      <c r="I120" s="71"/>
    </row>
    <row r="121" customFormat="false" ht="13.8" hidden="false" customHeight="true" outlineLevel="0" collapsed="false">
      <c r="A121" s="80" t="s">
        <v>123</v>
      </c>
      <c r="B121" s="162" t="s">
        <v>154</v>
      </c>
      <c r="C121" s="162"/>
      <c r="D121" s="162"/>
      <c r="E121" s="162"/>
      <c r="F121" s="165" t="n">
        <f aca="false">F120*F80</f>
        <v>0.0071392</v>
      </c>
      <c r="G121" s="164" t="n">
        <f aca="false">$F$48*F121</f>
        <v>10.1519424</v>
      </c>
      <c r="H121" s="70"/>
      <c r="I121" s="71"/>
    </row>
    <row r="122" customFormat="false" ht="13.9" hidden="false" customHeight="true" outlineLevel="0" collapsed="false">
      <c r="A122" s="166"/>
      <c r="B122" s="146" t="s">
        <v>155</v>
      </c>
      <c r="C122" s="146"/>
      <c r="D122" s="146"/>
      <c r="E122" s="146"/>
      <c r="F122" s="167" t="n">
        <f aca="false">SUM(F117:F121)</f>
        <v>0.0710752</v>
      </c>
      <c r="G122" s="168" t="n">
        <f aca="false">SUM(G117:G121)</f>
        <v>101.0689344</v>
      </c>
      <c r="H122" s="70"/>
      <c r="I122" s="71"/>
    </row>
    <row r="123" customFormat="false" ht="13.9" hidden="false" customHeight="true" outlineLevel="0" collapsed="false">
      <c r="A123" s="169"/>
      <c r="B123" s="170"/>
      <c r="C123" s="170"/>
      <c r="D123" s="170"/>
      <c r="E123" s="170"/>
      <c r="F123" s="171"/>
      <c r="G123" s="172"/>
      <c r="H123" s="70"/>
      <c r="I123" s="71"/>
    </row>
    <row r="124" customFormat="false" ht="13.9" hidden="false" customHeight="true" outlineLevel="0" collapsed="false">
      <c r="A124" s="173" t="s">
        <v>156</v>
      </c>
      <c r="B124" s="173"/>
      <c r="C124" s="173"/>
      <c r="D124" s="173"/>
      <c r="E124" s="173"/>
      <c r="F124" s="173"/>
      <c r="G124" s="173"/>
      <c r="H124" s="70"/>
      <c r="I124" s="71"/>
    </row>
    <row r="125" customFormat="false" ht="13.9" hidden="false" customHeight="true" outlineLevel="0" collapsed="false">
      <c r="A125" s="173"/>
      <c r="B125" s="173"/>
      <c r="C125" s="173"/>
      <c r="D125" s="173"/>
      <c r="E125" s="173"/>
      <c r="F125" s="173"/>
      <c r="G125" s="173"/>
      <c r="H125" s="70"/>
      <c r="I125" s="71"/>
    </row>
    <row r="126" customFormat="false" ht="13.9" hidden="false" customHeight="true" outlineLevel="0" collapsed="false">
      <c r="A126" s="173"/>
      <c r="B126" s="173"/>
      <c r="C126" s="173"/>
      <c r="D126" s="173"/>
      <c r="E126" s="173"/>
      <c r="F126" s="173"/>
      <c r="G126" s="173"/>
      <c r="H126" s="70"/>
      <c r="I126" s="71"/>
    </row>
    <row r="127" customFormat="false" ht="27.95" hidden="false" customHeight="true" outlineLevel="0" collapsed="false">
      <c r="A127" s="173"/>
      <c r="B127" s="173"/>
      <c r="C127" s="173"/>
      <c r="D127" s="173"/>
      <c r="E127" s="173"/>
      <c r="F127" s="173"/>
      <c r="G127" s="173"/>
      <c r="H127" s="70"/>
      <c r="I127" s="71"/>
    </row>
    <row r="128" customFormat="false" ht="34.8" hidden="false" customHeight="true" outlineLevel="0" collapsed="false">
      <c r="A128" s="174" t="s">
        <v>157</v>
      </c>
      <c r="B128" s="174"/>
      <c r="C128" s="174"/>
      <c r="D128" s="174"/>
      <c r="E128" s="174"/>
      <c r="F128" s="174"/>
      <c r="G128" s="174"/>
      <c r="H128" s="70"/>
      <c r="I128" s="71"/>
    </row>
    <row r="129" customFormat="false" ht="124.95" hidden="false" customHeight="true" outlineLevel="0" collapsed="false">
      <c r="A129" s="175" t="s">
        <v>158</v>
      </c>
      <c r="B129" s="175"/>
      <c r="C129" s="175"/>
      <c r="D129" s="175"/>
      <c r="E129" s="175"/>
      <c r="F129" s="175"/>
      <c r="G129" s="175"/>
      <c r="H129" s="70"/>
      <c r="I129" s="71"/>
    </row>
    <row r="130" customFormat="false" ht="15.6" hidden="false" customHeight="true" outlineLevel="0" collapsed="false">
      <c r="A130" s="176"/>
      <c r="B130" s="170"/>
      <c r="C130" s="170"/>
      <c r="D130" s="170"/>
      <c r="E130" s="170"/>
      <c r="F130" s="171"/>
      <c r="G130" s="177"/>
      <c r="H130" s="70"/>
      <c r="I130" s="71"/>
    </row>
    <row r="131" customFormat="false" ht="15.75" hidden="false" customHeight="true" outlineLevel="0" collapsed="false">
      <c r="A131" s="117" t="s">
        <v>159</v>
      </c>
      <c r="B131" s="117"/>
      <c r="C131" s="117"/>
      <c r="D131" s="117"/>
      <c r="E131" s="117"/>
      <c r="F131" s="117"/>
      <c r="G131" s="117"/>
      <c r="H131" s="70"/>
      <c r="I131" s="178"/>
      <c r="J131" s="179"/>
      <c r="K131" s="71"/>
    </row>
    <row r="132" customFormat="false" ht="13.8" hidden="false" customHeight="false" outlineLevel="0" collapsed="false">
      <c r="A132" s="71"/>
      <c r="B132" s="71"/>
      <c r="C132" s="71"/>
      <c r="D132" s="71"/>
      <c r="E132" s="71"/>
      <c r="F132" s="71"/>
      <c r="G132" s="71"/>
      <c r="H132" s="70"/>
      <c r="I132" s="71"/>
      <c r="J132" s="71"/>
      <c r="K132" s="71"/>
    </row>
    <row r="133" customFormat="false" ht="25.35" hidden="false" customHeight="true" outlineLevel="0" collapsed="false">
      <c r="A133" s="130" t="s">
        <v>160</v>
      </c>
      <c r="B133" s="130"/>
      <c r="C133" s="130"/>
      <c r="D133" s="130"/>
      <c r="E133" s="130"/>
      <c r="F133" s="130"/>
      <c r="G133" s="130"/>
      <c r="H133" s="70"/>
      <c r="I133" s="71"/>
      <c r="J133" s="71"/>
      <c r="K133" s="71"/>
    </row>
    <row r="134" customFormat="false" ht="14.25" hidden="false" customHeight="true" outlineLevel="0" collapsed="false">
      <c r="A134" s="71"/>
      <c r="B134" s="71"/>
      <c r="C134" s="71"/>
      <c r="D134" s="71"/>
      <c r="E134" s="71"/>
      <c r="F134" s="71"/>
      <c r="G134" s="71"/>
      <c r="H134" s="70"/>
      <c r="I134" s="71"/>
      <c r="J134" s="71"/>
      <c r="K134" s="71"/>
    </row>
    <row r="135" customFormat="false" ht="13.9" hidden="false" customHeight="true" outlineLevel="0" collapsed="false">
      <c r="A135" s="132" t="s">
        <v>161</v>
      </c>
      <c r="B135" s="132"/>
      <c r="C135" s="132"/>
      <c r="D135" s="132"/>
      <c r="E135" s="132"/>
      <c r="F135" s="132"/>
      <c r="G135" s="180" t="n">
        <f aca="false">(F48+F112+G122)</f>
        <v>2846.1789344</v>
      </c>
      <c r="H135" s="70"/>
      <c r="I135" s="71"/>
      <c r="J135" s="71"/>
      <c r="K135" s="71"/>
    </row>
    <row r="136" customFormat="false" ht="14.25" hidden="false" customHeight="true" outlineLevel="0" collapsed="false">
      <c r="A136" s="71"/>
      <c r="B136" s="71"/>
      <c r="C136" s="71"/>
      <c r="D136" s="71"/>
      <c r="E136" s="71"/>
      <c r="F136" s="71"/>
      <c r="G136" s="70"/>
      <c r="H136" s="70"/>
      <c r="I136" s="71"/>
      <c r="J136" s="71"/>
      <c r="K136" s="71"/>
    </row>
    <row r="137" customFormat="false" ht="15.75" hidden="false" customHeight="true" outlineLevel="0" collapsed="false">
      <c r="A137" s="145" t="s">
        <v>162</v>
      </c>
      <c r="B137" s="145"/>
      <c r="C137" s="145"/>
      <c r="D137" s="145"/>
      <c r="E137" s="145"/>
      <c r="F137" s="145"/>
      <c r="G137" s="145"/>
      <c r="H137" s="70"/>
      <c r="I137" s="71"/>
      <c r="J137" s="71"/>
      <c r="K137" s="71"/>
    </row>
    <row r="138" customFormat="false" ht="13.8" hidden="false" customHeight="false" outlineLevel="0" collapsed="false">
      <c r="A138" s="71"/>
      <c r="B138" s="71"/>
      <c r="C138" s="71"/>
      <c r="D138" s="71"/>
      <c r="E138" s="71"/>
      <c r="F138" s="71"/>
      <c r="G138" s="71"/>
      <c r="H138" s="70"/>
      <c r="I138" s="71"/>
      <c r="J138" s="71"/>
      <c r="K138" s="71"/>
    </row>
    <row r="139" customFormat="false" ht="26.1" hidden="false" customHeight="true" outlineLevel="0" collapsed="false">
      <c r="A139" s="120" t="s">
        <v>163</v>
      </c>
      <c r="B139" s="120" t="s">
        <v>164</v>
      </c>
      <c r="C139" s="120"/>
      <c r="D139" s="120"/>
      <c r="E139" s="120"/>
      <c r="F139" s="181" t="s">
        <v>165</v>
      </c>
      <c r="G139" s="120" t="s">
        <v>101</v>
      </c>
      <c r="H139" s="70"/>
      <c r="I139" s="71"/>
      <c r="J139" s="71"/>
      <c r="K139" s="71"/>
    </row>
    <row r="140" customFormat="false" ht="13.9" hidden="false" customHeight="true" outlineLevel="0" collapsed="false">
      <c r="A140" s="80" t="s">
        <v>69</v>
      </c>
      <c r="B140" s="162" t="s">
        <v>166</v>
      </c>
      <c r="C140" s="162"/>
      <c r="D140" s="162"/>
      <c r="E140" s="162"/>
      <c r="F140" s="182" t="n">
        <v>0.0833</v>
      </c>
      <c r="G140" s="183" t="n">
        <f aca="false">$G$135*F140</f>
        <v>237.08670523552</v>
      </c>
      <c r="H140" s="70"/>
      <c r="I140" s="184"/>
      <c r="J140" s="71"/>
      <c r="K140" s="71"/>
    </row>
    <row r="141" customFormat="false" ht="13.9" hidden="false" customHeight="true" outlineLevel="0" collapsed="false">
      <c r="A141" s="148" t="s">
        <v>72</v>
      </c>
      <c r="B141" s="185" t="s">
        <v>164</v>
      </c>
      <c r="C141" s="185"/>
      <c r="D141" s="185"/>
      <c r="E141" s="185"/>
      <c r="F141" s="126" t="n">
        <v>0.0222</v>
      </c>
      <c r="G141" s="183" t="n">
        <f aca="false">$G$135*F141</f>
        <v>63.18517234368</v>
      </c>
      <c r="H141" s="70"/>
      <c r="I141" s="186"/>
      <c r="J141" s="71"/>
      <c r="K141" s="71"/>
    </row>
    <row r="142" customFormat="false" ht="13.9" hidden="false" customHeight="true" outlineLevel="0" collapsed="false">
      <c r="A142" s="148" t="s">
        <v>75</v>
      </c>
      <c r="B142" s="122" t="s">
        <v>167</v>
      </c>
      <c r="C142" s="122"/>
      <c r="D142" s="122"/>
      <c r="E142" s="122"/>
      <c r="F142" s="126" t="n">
        <v>0.0004</v>
      </c>
      <c r="G142" s="183" t="n">
        <f aca="false">$G$135*F142</f>
        <v>1.13847157376</v>
      </c>
      <c r="H142" s="70"/>
      <c r="I142" s="71"/>
      <c r="J142" s="71"/>
      <c r="K142" s="71"/>
    </row>
    <row r="143" customFormat="false" ht="13.9" hidden="false" customHeight="true" outlineLevel="0" collapsed="false">
      <c r="A143" s="148" t="s">
        <v>78</v>
      </c>
      <c r="B143" s="122" t="s">
        <v>168</v>
      </c>
      <c r="C143" s="122"/>
      <c r="D143" s="122"/>
      <c r="E143" s="122"/>
      <c r="F143" s="126" t="n">
        <v>0.0002</v>
      </c>
      <c r="G143" s="183" t="n">
        <f aca="false">$G$135*F143</f>
        <v>0.56923578688</v>
      </c>
      <c r="H143" s="70"/>
      <c r="I143" s="71"/>
      <c r="J143" s="71"/>
      <c r="K143" s="71"/>
    </row>
    <row r="144" customFormat="false" ht="13.9" hidden="false" customHeight="true" outlineLevel="0" collapsed="false">
      <c r="A144" s="148" t="s">
        <v>123</v>
      </c>
      <c r="B144" s="122" t="s">
        <v>169</v>
      </c>
      <c r="C144" s="122"/>
      <c r="D144" s="122"/>
      <c r="E144" s="122"/>
      <c r="F144" s="126" t="n">
        <v>0.0014</v>
      </c>
      <c r="G144" s="183" t="n">
        <f aca="false">$G$135*F144</f>
        <v>3.98465050816</v>
      </c>
      <c r="H144" s="70"/>
      <c r="I144" s="71"/>
      <c r="J144" s="71"/>
      <c r="K144" s="71"/>
    </row>
    <row r="145" customFormat="false" ht="13.9" hidden="false" customHeight="true" outlineLevel="0" collapsed="false">
      <c r="A145" s="187" t="s">
        <v>125</v>
      </c>
      <c r="B145" s="122" t="s">
        <v>170</v>
      </c>
      <c r="C145" s="122"/>
      <c r="D145" s="122"/>
      <c r="E145" s="122"/>
      <c r="F145" s="188" t="n">
        <v>0.0166</v>
      </c>
      <c r="G145" s="183" t="n">
        <f aca="false">$G$135*F145</f>
        <v>47.24657031104</v>
      </c>
      <c r="H145" s="70"/>
      <c r="I145" s="71"/>
      <c r="J145" s="71"/>
      <c r="K145" s="71"/>
    </row>
    <row r="146" customFormat="false" ht="13.9" hidden="false" customHeight="true" outlineLevel="0" collapsed="false">
      <c r="A146" s="166"/>
      <c r="B146" s="146" t="s">
        <v>155</v>
      </c>
      <c r="C146" s="146"/>
      <c r="D146" s="146"/>
      <c r="E146" s="146"/>
      <c r="F146" s="167" t="n">
        <f aca="false">SUM(F140:F145)</f>
        <v>0.1241</v>
      </c>
      <c r="G146" s="168" t="n">
        <f aca="false">SUM(G140:G145)</f>
        <v>353.21080575904</v>
      </c>
      <c r="H146" s="70"/>
      <c r="I146" s="71"/>
      <c r="J146" s="71"/>
      <c r="K146" s="71"/>
    </row>
    <row r="147" customFormat="false" ht="14.25" hidden="false" customHeight="true" outlineLevel="0" collapsed="false">
      <c r="A147" s="71"/>
      <c r="B147" s="71"/>
      <c r="C147" s="71"/>
      <c r="D147" s="71"/>
      <c r="E147" s="71"/>
      <c r="F147" s="71"/>
      <c r="G147" s="71"/>
      <c r="H147" s="70"/>
      <c r="I147" s="71"/>
      <c r="J147" s="71"/>
      <c r="K147" s="71"/>
    </row>
    <row r="148" customFormat="false" ht="13.9" hidden="false" customHeight="true" outlineLevel="0" collapsed="false">
      <c r="A148" s="130" t="s">
        <v>171</v>
      </c>
      <c r="B148" s="130"/>
      <c r="C148" s="130"/>
      <c r="D148" s="130"/>
      <c r="E148" s="130"/>
      <c r="F148" s="130"/>
      <c r="G148" s="130"/>
      <c r="H148" s="70"/>
      <c r="I148" s="71"/>
      <c r="J148" s="71"/>
      <c r="K148" s="71"/>
    </row>
    <row r="149" customFormat="false" ht="21.4" hidden="false" customHeight="true" outlineLevel="0" collapsed="false">
      <c r="A149" s="130"/>
      <c r="B149" s="130"/>
      <c r="C149" s="130"/>
      <c r="D149" s="130"/>
      <c r="E149" s="130"/>
      <c r="F149" s="130"/>
      <c r="G149" s="130"/>
      <c r="H149" s="70"/>
      <c r="I149" s="71"/>
      <c r="J149" s="71"/>
      <c r="K149" s="71"/>
    </row>
    <row r="150" customFormat="false" ht="79.6" hidden="false" customHeight="true" outlineLevel="0" collapsed="false">
      <c r="A150" s="118" t="s">
        <v>172</v>
      </c>
      <c r="B150" s="118"/>
      <c r="C150" s="118"/>
      <c r="D150" s="118"/>
      <c r="E150" s="118"/>
      <c r="F150" s="118"/>
      <c r="G150" s="118"/>
      <c r="H150" s="70"/>
      <c r="I150" s="71"/>
      <c r="J150" s="71"/>
      <c r="K150" s="71"/>
    </row>
    <row r="151" customFormat="false" ht="12.75" hidden="false" customHeight="true" outlineLevel="0" collapsed="false">
      <c r="A151" s="107"/>
      <c r="B151" s="142"/>
      <c r="C151" s="142"/>
      <c r="D151" s="142"/>
      <c r="E151" s="142"/>
      <c r="F151" s="142"/>
      <c r="G151" s="142"/>
      <c r="H151" s="70"/>
      <c r="I151" s="71"/>
      <c r="J151" s="71"/>
      <c r="K151" s="71"/>
    </row>
    <row r="152" customFormat="false" ht="68.4" hidden="false" customHeight="true" outlineLevel="0" collapsed="false">
      <c r="A152" s="118" t="s">
        <v>173</v>
      </c>
      <c r="B152" s="118"/>
      <c r="C152" s="118"/>
      <c r="D152" s="118"/>
      <c r="E152" s="118"/>
      <c r="F152" s="118"/>
      <c r="G152" s="118"/>
      <c r="H152" s="70"/>
      <c r="I152" s="71"/>
      <c r="J152" s="71"/>
      <c r="K152" s="71"/>
    </row>
    <row r="153" customFormat="false" ht="14.25" hidden="false" customHeight="true" outlineLevel="0" collapsed="false">
      <c r="A153" s="71"/>
      <c r="B153" s="71"/>
      <c r="C153" s="71"/>
      <c r="D153" s="71"/>
      <c r="E153" s="71"/>
      <c r="F153" s="71"/>
      <c r="G153" s="71"/>
      <c r="H153" s="70"/>
      <c r="I153" s="71"/>
      <c r="J153" s="71"/>
      <c r="K153" s="71"/>
    </row>
    <row r="154" customFormat="false" ht="123.95" hidden="false" customHeight="true" outlineLevel="0" collapsed="false">
      <c r="A154" s="118" t="s">
        <v>174</v>
      </c>
      <c r="B154" s="118"/>
      <c r="C154" s="118"/>
      <c r="D154" s="118"/>
      <c r="E154" s="118"/>
      <c r="F154" s="118"/>
      <c r="G154" s="118"/>
      <c r="H154" s="70"/>
      <c r="I154" s="71"/>
      <c r="J154" s="71"/>
      <c r="K154" s="71"/>
    </row>
    <row r="155" customFormat="false" ht="13.7" hidden="false" customHeight="true" outlineLevel="0" collapsed="false">
      <c r="A155" s="107"/>
      <c r="B155" s="71"/>
      <c r="C155" s="71"/>
      <c r="D155" s="71"/>
      <c r="E155" s="71"/>
      <c r="F155" s="71"/>
      <c r="G155" s="71"/>
      <c r="H155" s="70"/>
      <c r="I155" s="71"/>
      <c r="J155" s="71"/>
      <c r="K155" s="71"/>
    </row>
    <row r="156" customFormat="false" ht="169.15" hidden="false" customHeight="true" outlineLevel="0" collapsed="false">
      <c r="A156" s="118" t="s">
        <v>175</v>
      </c>
      <c r="B156" s="118"/>
      <c r="C156" s="118"/>
      <c r="D156" s="118"/>
      <c r="E156" s="118"/>
      <c r="F156" s="118"/>
      <c r="G156" s="118"/>
      <c r="H156" s="70"/>
      <c r="I156" s="71"/>
      <c r="J156" s="71"/>
      <c r="K156" s="71"/>
    </row>
    <row r="157" customFormat="false" ht="13.7" hidden="false" customHeight="true" outlineLevel="0" collapsed="false">
      <c r="A157" s="107"/>
      <c r="B157" s="71"/>
      <c r="C157" s="71"/>
      <c r="D157" s="71"/>
      <c r="E157" s="71"/>
      <c r="F157" s="71"/>
      <c r="G157" s="71"/>
      <c r="H157" s="70"/>
      <c r="I157" s="71"/>
      <c r="J157" s="71"/>
      <c r="K157" s="71"/>
    </row>
    <row r="158" customFormat="false" ht="135.55" hidden="false" customHeight="true" outlineLevel="0" collapsed="false">
      <c r="A158" s="118" t="s">
        <v>176</v>
      </c>
      <c r="B158" s="118"/>
      <c r="C158" s="118"/>
      <c r="D158" s="118"/>
      <c r="E158" s="118"/>
      <c r="F158" s="118"/>
      <c r="G158" s="118"/>
      <c r="H158" s="70"/>
      <c r="I158" s="71"/>
      <c r="J158" s="71"/>
      <c r="K158" s="71"/>
    </row>
    <row r="159" customFormat="false" ht="13.7" hidden="false" customHeight="true" outlineLevel="0" collapsed="false">
      <c r="A159" s="107"/>
      <c r="B159" s="71"/>
      <c r="C159" s="71"/>
      <c r="D159" s="71"/>
      <c r="E159" s="71"/>
      <c r="F159" s="71"/>
      <c r="G159" s="71"/>
      <c r="H159" s="70"/>
      <c r="I159" s="71"/>
      <c r="J159" s="71"/>
      <c r="K159" s="71"/>
    </row>
    <row r="160" customFormat="false" ht="46" hidden="false" customHeight="true" outlineLevel="0" collapsed="false">
      <c r="A160" s="118" t="s">
        <v>177</v>
      </c>
      <c r="B160" s="118"/>
      <c r="C160" s="118"/>
      <c r="D160" s="118"/>
      <c r="E160" s="118"/>
      <c r="F160" s="118"/>
      <c r="G160" s="118"/>
      <c r="H160" s="70"/>
      <c r="I160" s="71"/>
      <c r="J160" s="71"/>
      <c r="K160" s="71"/>
    </row>
    <row r="161" customFormat="false" ht="13.7" hidden="false" customHeight="true" outlineLevel="0" collapsed="false">
      <c r="A161" s="107"/>
      <c r="B161" s="71"/>
      <c r="C161" s="71"/>
      <c r="D161" s="71"/>
      <c r="E161" s="71"/>
      <c r="F161" s="71"/>
      <c r="G161" s="71"/>
      <c r="H161" s="70"/>
      <c r="I161" s="71"/>
      <c r="J161" s="71"/>
      <c r="K161" s="71"/>
    </row>
    <row r="162" customFormat="false" ht="15.75" hidden="false" customHeight="true" outlineLevel="0" collapsed="false">
      <c r="A162" s="145" t="s">
        <v>178</v>
      </c>
      <c r="B162" s="145"/>
      <c r="C162" s="145"/>
      <c r="D162" s="145"/>
      <c r="E162" s="145"/>
      <c r="F162" s="145"/>
      <c r="G162" s="145"/>
      <c r="H162" s="70"/>
      <c r="I162" s="71"/>
      <c r="J162" s="189"/>
      <c r="K162" s="71"/>
    </row>
    <row r="163" customFormat="false" ht="13.8" hidden="false" customHeight="false" outlineLevel="0" collapsed="false">
      <c r="A163" s="71"/>
      <c r="B163" s="71"/>
      <c r="C163" s="71"/>
      <c r="D163" s="71"/>
      <c r="E163" s="71"/>
      <c r="F163" s="71"/>
      <c r="G163" s="71"/>
      <c r="H163" s="70"/>
      <c r="I163" s="71"/>
      <c r="J163" s="71"/>
      <c r="K163" s="71"/>
    </row>
    <row r="164" customFormat="false" ht="13.9" hidden="false" customHeight="true" outlineLevel="0" collapsed="false">
      <c r="A164" s="120" t="s">
        <v>179</v>
      </c>
      <c r="B164" s="120" t="s">
        <v>180</v>
      </c>
      <c r="C164" s="120"/>
      <c r="D164" s="120"/>
      <c r="E164" s="120"/>
      <c r="F164" s="181" t="s">
        <v>109</v>
      </c>
      <c r="G164" s="120" t="s">
        <v>101</v>
      </c>
      <c r="H164" s="70"/>
      <c r="I164" s="71"/>
      <c r="J164" s="71"/>
      <c r="K164" s="71"/>
    </row>
    <row r="165" customFormat="false" ht="13.8" hidden="false" customHeight="true" outlineLevel="0" collapsed="false">
      <c r="A165" s="112" t="s">
        <v>69</v>
      </c>
      <c r="B165" s="122" t="s">
        <v>181</v>
      </c>
      <c r="C165" s="122"/>
      <c r="D165" s="122"/>
      <c r="E165" s="122"/>
      <c r="F165" s="123" t="n">
        <v>0</v>
      </c>
      <c r="G165" s="190" t="n">
        <f aca="false">G135*F165</f>
        <v>0</v>
      </c>
      <c r="H165" s="70"/>
      <c r="I165" s="71"/>
      <c r="J165" s="71"/>
      <c r="K165" s="71"/>
    </row>
    <row r="166" customFormat="false" ht="13.9" hidden="false" customHeight="true" outlineLevel="0" collapsed="false">
      <c r="A166" s="87" t="s">
        <v>182</v>
      </c>
      <c r="B166" s="87"/>
      <c r="C166" s="87"/>
      <c r="D166" s="87"/>
      <c r="E166" s="87"/>
      <c r="F166" s="167" t="n">
        <v>0</v>
      </c>
      <c r="G166" s="191" t="n">
        <f aca="false">G165</f>
        <v>0</v>
      </c>
      <c r="H166" s="70"/>
      <c r="I166" s="71"/>
      <c r="J166" s="71"/>
      <c r="K166" s="71"/>
    </row>
    <row r="167" customFormat="false" ht="13.9" hidden="false" customHeight="true" outlineLevel="0" collapsed="false">
      <c r="A167" s="129" t="s">
        <v>183</v>
      </c>
      <c r="B167" s="129"/>
      <c r="C167" s="129"/>
      <c r="D167" s="129"/>
      <c r="E167" s="129"/>
      <c r="F167" s="129"/>
      <c r="G167" s="129"/>
      <c r="H167" s="70"/>
      <c r="I167" s="71"/>
      <c r="J167" s="71"/>
      <c r="K167" s="71"/>
    </row>
    <row r="168" customFormat="false" ht="13.8" hidden="false" customHeight="false" outlineLevel="0" collapsed="false">
      <c r="A168" s="129"/>
      <c r="B168" s="129"/>
      <c r="C168" s="129"/>
      <c r="D168" s="129"/>
      <c r="E168" s="129"/>
      <c r="F168" s="129"/>
      <c r="G168" s="129"/>
      <c r="H168" s="70"/>
      <c r="I168" s="71"/>
      <c r="J168" s="71"/>
      <c r="K168" s="71"/>
    </row>
    <row r="169" customFormat="false" ht="13.8" hidden="false" customHeight="false" outlineLevel="0" collapsed="false">
      <c r="A169" s="192"/>
      <c r="B169" s="78"/>
      <c r="C169" s="78"/>
      <c r="D169" s="78"/>
      <c r="E169" s="78"/>
      <c r="F169" s="193"/>
      <c r="G169" s="194"/>
      <c r="H169" s="70"/>
      <c r="I169" s="71"/>
      <c r="J169" s="71"/>
      <c r="K169" s="71"/>
    </row>
    <row r="170" customFormat="false" ht="13.9" hidden="false" customHeight="true" outlineLevel="0" collapsed="false">
      <c r="A170" s="92" t="s">
        <v>184</v>
      </c>
      <c r="B170" s="92"/>
      <c r="C170" s="92"/>
      <c r="D170" s="92"/>
      <c r="E170" s="92"/>
      <c r="F170" s="92"/>
      <c r="G170" s="92"/>
      <c r="H170" s="70"/>
      <c r="I170" s="71"/>
      <c r="J170" s="71"/>
      <c r="K170" s="71"/>
    </row>
    <row r="171" customFormat="false" ht="14.25" hidden="false" customHeight="true" outlineLevel="0" collapsed="false">
      <c r="A171" s="195"/>
      <c r="B171" s="195"/>
      <c r="C171" s="195"/>
      <c r="D171" s="195"/>
      <c r="E171" s="195"/>
      <c r="F171" s="195"/>
      <c r="G171" s="195"/>
      <c r="H171" s="70"/>
      <c r="I171" s="71"/>
      <c r="J171" s="71"/>
      <c r="K171" s="71"/>
    </row>
    <row r="172" customFormat="false" ht="14.25" hidden="false" customHeight="true" outlineLevel="0" collapsed="false">
      <c r="A172" s="120" t="n">
        <v>4</v>
      </c>
      <c r="B172" s="196" t="s">
        <v>185</v>
      </c>
      <c r="C172" s="196"/>
      <c r="D172" s="196"/>
      <c r="E172" s="196"/>
      <c r="F172" s="87"/>
      <c r="G172" s="120" t="s">
        <v>101</v>
      </c>
      <c r="H172" s="70"/>
      <c r="I172" s="71"/>
      <c r="J172" s="71"/>
      <c r="K172" s="71"/>
    </row>
    <row r="173" customFormat="false" ht="13.9" hidden="false" customHeight="true" outlineLevel="0" collapsed="false">
      <c r="A173" s="112" t="s">
        <v>163</v>
      </c>
      <c r="B173" s="122" t="s">
        <v>164</v>
      </c>
      <c r="C173" s="122"/>
      <c r="D173" s="122"/>
      <c r="E173" s="122"/>
      <c r="F173" s="123" t="n">
        <f aca="false">F146</f>
        <v>0.1241</v>
      </c>
      <c r="G173" s="197" t="n">
        <f aca="false">G146</f>
        <v>353.21080575904</v>
      </c>
      <c r="H173" s="70"/>
      <c r="I173" s="71"/>
      <c r="J173" s="71"/>
      <c r="K173" s="71"/>
    </row>
    <row r="174" customFormat="false" ht="13.9" hidden="false" customHeight="true" outlineLevel="0" collapsed="false">
      <c r="A174" s="148" t="s">
        <v>179</v>
      </c>
      <c r="B174" s="122" t="s">
        <v>180</v>
      </c>
      <c r="C174" s="122"/>
      <c r="D174" s="122"/>
      <c r="E174" s="122"/>
      <c r="F174" s="126" t="n">
        <f aca="false">F166</f>
        <v>0</v>
      </c>
      <c r="G174" s="197" t="n">
        <f aca="false">G166</f>
        <v>0</v>
      </c>
      <c r="H174" s="70"/>
      <c r="I174" s="71"/>
      <c r="J174" s="71"/>
      <c r="K174" s="71"/>
    </row>
    <row r="175" customFormat="false" ht="13.9" hidden="false" customHeight="true" outlineLevel="0" collapsed="false">
      <c r="A175" s="166"/>
      <c r="B175" s="146" t="s">
        <v>155</v>
      </c>
      <c r="C175" s="146"/>
      <c r="D175" s="146"/>
      <c r="E175" s="146"/>
      <c r="F175" s="167" t="n">
        <f aca="false">F173</f>
        <v>0.1241</v>
      </c>
      <c r="G175" s="168" t="n">
        <f aca="false">G173+G174</f>
        <v>353.21080575904</v>
      </c>
      <c r="H175" s="70"/>
      <c r="I175" s="71"/>
      <c r="J175" s="71"/>
      <c r="K175" s="71"/>
    </row>
    <row r="176" customFormat="false" ht="14.25" hidden="false" customHeight="true" outlineLevel="0" collapsed="false">
      <c r="A176" s="71"/>
      <c r="B176" s="71"/>
      <c r="C176" s="71"/>
      <c r="D176" s="71"/>
      <c r="E176" s="71"/>
      <c r="F176" s="71"/>
      <c r="G176" s="71"/>
      <c r="H176" s="70"/>
      <c r="I176" s="71"/>
      <c r="J176" s="71"/>
      <c r="K176" s="71"/>
    </row>
    <row r="177" customFormat="false" ht="15.75" hidden="false" customHeight="true" outlineLevel="0" collapsed="false">
      <c r="A177" s="117" t="s">
        <v>186</v>
      </c>
      <c r="B177" s="117"/>
      <c r="C177" s="117"/>
      <c r="D177" s="117"/>
      <c r="E177" s="117"/>
      <c r="F177" s="117"/>
      <c r="G177" s="117"/>
      <c r="H177" s="70"/>
      <c r="I177" s="71"/>
      <c r="J177" s="71"/>
      <c r="K177" s="71"/>
    </row>
    <row r="178" customFormat="false" ht="13.8" hidden="false" customHeight="false" outlineLevel="0" collapsed="false">
      <c r="A178" s="71"/>
      <c r="B178" s="71"/>
      <c r="C178" s="71"/>
      <c r="D178" s="71"/>
      <c r="E178" s="71"/>
      <c r="F178" s="71"/>
      <c r="G178" s="71"/>
      <c r="H178" s="70"/>
      <c r="I178" s="71"/>
      <c r="J178" s="71"/>
      <c r="K178" s="71"/>
    </row>
    <row r="179" customFormat="false" ht="13.9" hidden="false" customHeight="true" outlineLevel="0" collapsed="false">
      <c r="A179" s="87" t="n">
        <v>5</v>
      </c>
      <c r="B179" s="87" t="s">
        <v>187</v>
      </c>
      <c r="C179" s="87"/>
      <c r="D179" s="87"/>
      <c r="E179" s="87"/>
      <c r="F179" s="87" t="s">
        <v>101</v>
      </c>
      <c r="G179" s="87"/>
      <c r="H179" s="70"/>
      <c r="I179" s="71"/>
      <c r="J179" s="71"/>
      <c r="K179" s="71"/>
    </row>
    <row r="180" customFormat="false" ht="13.9" hidden="false" customHeight="true" outlineLevel="0" collapsed="false">
      <c r="A180" s="80" t="s">
        <v>69</v>
      </c>
      <c r="B180" s="162" t="s">
        <v>188</v>
      </c>
      <c r="C180" s="162"/>
      <c r="D180" s="162"/>
      <c r="E180" s="162"/>
      <c r="F180" s="183" t="n">
        <v>82.88</v>
      </c>
      <c r="G180" s="183" t="n">
        <f aca="false">SUM(F180:F180)</f>
        <v>82.88</v>
      </c>
      <c r="H180" s="70"/>
      <c r="I180" s="71"/>
      <c r="J180" s="71"/>
      <c r="K180" s="71"/>
    </row>
    <row r="181" customFormat="false" ht="13.9" hidden="false" customHeight="true" outlineLevel="0" collapsed="false">
      <c r="A181" s="80" t="s">
        <v>72</v>
      </c>
      <c r="B181" s="162" t="s">
        <v>189</v>
      </c>
      <c r="C181" s="162"/>
      <c r="D181" s="162"/>
      <c r="E181" s="162"/>
      <c r="F181" s="183" t="n">
        <v>1048.19</v>
      </c>
      <c r="G181" s="183" t="n">
        <f aca="false">SUM(F181:F181)</f>
        <v>1048.19</v>
      </c>
      <c r="H181" s="70"/>
      <c r="I181" s="71"/>
      <c r="J181" s="71"/>
      <c r="K181" s="71"/>
    </row>
    <row r="182" customFormat="false" ht="13.9" hidden="false" customHeight="true" outlineLevel="0" collapsed="false">
      <c r="A182" s="80" t="s">
        <v>75</v>
      </c>
      <c r="B182" s="162" t="s">
        <v>190</v>
      </c>
      <c r="C182" s="162"/>
      <c r="D182" s="162"/>
      <c r="E182" s="162"/>
      <c r="F182" s="183" t="n">
        <v>12.67</v>
      </c>
      <c r="G182" s="183" t="n">
        <f aca="false">SUM(F182:F182)</f>
        <v>12.67</v>
      </c>
      <c r="H182" s="70"/>
      <c r="I182" s="71"/>
      <c r="J182" s="71"/>
      <c r="K182" s="71"/>
    </row>
    <row r="183" customFormat="false" ht="13.9" hidden="false" customHeight="true" outlineLevel="0" collapsed="false">
      <c r="A183" s="80" t="s">
        <v>78</v>
      </c>
      <c r="B183" s="162" t="s">
        <v>191</v>
      </c>
      <c r="C183" s="162"/>
      <c r="D183" s="162"/>
      <c r="E183" s="162"/>
      <c r="F183" s="183" t="n">
        <v>39.6</v>
      </c>
      <c r="G183" s="183" t="n">
        <f aca="false">SUM(F183:F183)</f>
        <v>39.6</v>
      </c>
      <c r="H183" s="70"/>
      <c r="I183" s="71"/>
      <c r="J183" s="71"/>
      <c r="K183" s="71"/>
    </row>
    <row r="184" customFormat="false" ht="13.9" hidden="false" customHeight="true" outlineLevel="0" collapsed="false">
      <c r="A184" s="198"/>
      <c r="B184" s="87" t="s">
        <v>103</v>
      </c>
      <c r="C184" s="87"/>
      <c r="D184" s="87"/>
      <c r="E184" s="87"/>
      <c r="F184" s="199" t="n">
        <f aca="false">SUM(F180:F183)</f>
        <v>1183.34</v>
      </c>
      <c r="G184" s="199" t="n">
        <f aca="false">SUM(F184:F184)</f>
        <v>1183.34</v>
      </c>
      <c r="H184" s="70"/>
      <c r="I184" s="71"/>
      <c r="J184" s="71"/>
      <c r="K184" s="71"/>
    </row>
    <row r="185" customFormat="false" ht="14.25" hidden="false" customHeight="true" outlineLevel="0" collapsed="false">
      <c r="A185" s="71"/>
      <c r="B185" s="71"/>
      <c r="C185" s="71"/>
      <c r="D185" s="71"/>
      <c r="E185" s="71"/>
      <c r="F185" s="71"/>
      <c r="G185" s="71"/>
      <c r="H185" s="70"/>
      <c r="I185" s="71"/>
      <c r="J185" s="71"/>
      <c r="K185" s="71"/>
    </row>
    <row r="186" customFormat="false" ht="13.9" hidden="false" customHeight="true" outlineLevel="0" collapsed="false">
      <c r="A186" s="142" t="s">
        <v>192</v>
      </c>
      <c r="B186" s="142"/>
      <c r="C186" s="142"/>
      <c r="D186" s="142"/>
      <c r="E186" s="142"/>
      <c r="F186" s="142"/>
      <c r="G186" s="142"/>
      <c r="H186" s="70"/>
      <c r="I186" s="71"/>
      <c r="J186" s="71"/>
      <c r="K186" s="71"/>
    </row>
    <row r="187" customFormat="false" ht="14.25" hidden="false" customHeight="true" outlineLevel="0" collapsed="false">
      <c r="A187" s="107"/>
      <c r="B187" s="71"/>
      <c r="C187" s="71"/>
      <c r="D187" s="71"/>
      <c r="E187" s="71"/>
      <c r="F187" s="71"/>
      <c r="G187" s="71"/>
      <c r="H187" s="70"/>
      <c r="I187" s="71"/>
      <c r="J187" s="71"/>
      <c r="K187" s="71"/>
    </row>
    <row r="188" customFormat="false" ht="15.75" hidden="false" customHeight="true" outlineLevel="0" collapsed="false">
      <c r="A188" s="200" t="s">
        <v>193</v>
      </c>
      <c r="B188" s="200"/>
      <c r="C188" s="200"/>
      <c r="D188" s="200"/>
      <c r="E188" s="200"/>
      <c r="F188" s="200"/>
      <c r="G188" s="200"/>
      <c r="H188" s="70"/>
      <c r="I188" s="71"/>
      <c r="J188" s="71"/>
      <c r="K188" s="71"/>
    </row>
    <row r="189" customFormat="false" ht="13.8" hidden="false" customHeight="false" outlineLevel="0" collapsed="false">
      <c r="A189" s="201"/>
      <c r="B189" s="201"/>
      <c r="C189" s="201"/>
      <c r="D189" s="201"/>
      <c r="E189" s="201"/>
      <c r="F189" s="201"/>
      <c r="G189" s="201"/>
      <c r="H189" s="70"/>
      <c r="I189" s="71"/>
      <c r="J189" s="71"/>
      <c r="K189" s="71"/>
    </row>
    <row r="190" customFormat="false" ht="13.7" hidden="false" customHeight="true" outlineLevel="0" collapsed="false">
      <c r="A190" s="132" t="s">
        <v>194</v>
      </c>
      <c r="B190" s="132"/>
      <c r="C190" s="132"/>
      <c r="D190" s="132"/>
      <c r="E190" s="132"/>
      <c r="F190" s="132"/>
      <c r="G190" s="202" t="n">
        <f aca="false">F48+F112+G122+G175+F184</f>
        <v>4382.72974015904</v>
      </c>
      <c r="H190" s="70"/>
      <c r="I190" s="71"/>
      <c r="J190" s="71"/>
      <c r="K190" s="71"/>
    </row>
    <row r="191" customFormat="false" ht="14.25" hidden="false" customHeight="true" outlineLevel="0" collapsed="false">
      <c r="A191" s="71"/>
      <c r="B191" s="77"/>
      <c r="C191" s="77"/>
      <c r="D191" s="77"/>
      <c r="E191" s="77"/>
      <c r="F191" s="77"/>
      <c r="G191" s="203" t="n">
        <f aca="false">G190+G193</f>
        <v>4514.21163236381</v>
      </c>
      <c r="H191" s="70"/>
      <c r="I191" s="71"/>
      <c r="J191" s="71"/>
      <c r="K191" s="71"/>
    </row>
    <row r="192" customFormat="false" ht="13.9" hidden="false" customHeight="true" outlineLevel="0" collapsed="false">
      <c r="A192" s="115" t="n">
        <v>6</v>
      </c>
      <c r="B192" s="204" t="s">
        <v>195</v>
      </c>
      <c r="C192" s="204"/>
      <c r="D192" s="204"/>
      <c r="E192" s="204"/>
      <c r="F192" s="204" t="s">
        <v>109</v>
      </c>
      <c r="G192" s="205" t="s">
        <v>101</v>
      </c>
      <c r="H192" s="70"/>
      <c r="I192" s="71"/>
      <c r="J192" s="71"/>
      <c r="K192" s="71"/>
    </row>
    <row r="193" customFormat="false" ht="13.9" hidden="false" customHeight="true" outlineLevel="0" collapsed="false">
      <c r="A193" s="206" t="s">
        <v>69</v>
      </c>
      <c r="B193" s="207" t="s">
        <v>196</v>
      </c>
      <c r="C193" s="207"/>
      <c r="D193" s="207"/>
      <c r="E193" s="207"/>
      <c r="F193" s="208" t="n">
        <v>0.03</v>
      </c>
      <c r="G193" s="209" t="n">
        <f aca="false">G190*F193</f>
        <v>131.481892204771</v>
      </c>
      <c r="H193" s="70"/>
      <c r="I193" s="71"/>
      <c r="J193" s="71"/>
      <c r="K193" s="71"/>
    </row>
    <row r="194" customFormat="false" ht="13.9" hidden="false" customHeight="true" outlineLevel="0" collapsed="false">
      <c r="A194" s="210" t="s">
        <v>72</v>
      </c>
      <c r="B194" s="101" t="s">
        <v>197</v>
      </c>
      <c r="C194" s="101"/>
      <c r="D194" s="101"/>
      <c r="E194" s="101"/>
      <c r="F194" s="211" t="n">
        <v>0.08599</v>
      </c>
      <c r="G194" s="212" t="n">
        <f aca="false">(G190+G193)*F194</f>
        <v>388.177058266964</v>
      </c>
      <c r="H194" s="213"/>
      <c r="I194" s="71"/>
      <c r="J194" s="71"/>
      <c r="K194" s="71"/>
    </row>
    <row r="195" customFormat="false" ht="13.9" hidden="false" customHeight="true" outlineLevel="0" collapsed="false">
      <c r="A195" s="210" t="s">
        <v>75</v>
      </c>
      <c r="B195" s="101" t="s">
        <v>198</v>
      </c>
      <c r="C195" s="101"/>
      <c r="D195" s="101"/>
      <c r="E195" s="101"/>
      <c r="F195" s="211"/>
      <c r="G195" s="212"/>
      <c r="H195" s="70"/>
      <c r="I195" s="70"/>
      <c r="J195" s="71"/>
      <c r="K195" s="71"/>
    </row>
    <row r="196" customFormat="false" ht="13.9" hidden="false" customHeight="true" outlineLevel="0" collapsed="false">
      <c r="A196" s="210"/>
      <c r="B196" s="101" t="s">
        <v>199</v>
      </c>
      <c r="C196" s="101"/>
      <c r="D196" s="101"/>
      <c r="E196" s="101"/>
      <c r="F196" s="211" t="n">
        <v>0.076</v>
      </c>
      <c r="G196" s="212" t="n">
        <f aca="false">SUM($G$190,$G$193,$G$194)/0.8575*F196</f>
        <v>434.49742330955</v>
      </c>
      <c r="H196" s="70"/>
      <c r="I196" s="71"/>
      <c r="J196" s="71"/>
      <c r="K196" s="71"/>
    </row>
    <row r="197" customFormat="false" ht="13.9" hidden="false" customHeight="true" outlineLevel="0" collapsed="false">
      <c r="A197" s="210"/>
      <c r="B197" s="101" t="s">
        <v>200</v>
      </c>
      <c r="C197" s="101"/>
      <c r="D197" s="101"/>
      <c r="E197" s="101"/>
      <c r="F197" s="211" t="n">
        <v>0.0165</v>
      </c>
      <c r="G197" s="212" t="n">
        <f aca="false">SUM($G$190,$G$193,$G$194)/0.8575*F197</f>
        <v>94.331677429047</v>
      </c>
      <c r="H197" s="70"/>
      <c r="I197" s="71"/>
      <c r="J197" s="71"/>
      <c r="K197" s="71"/>
    </row>
    <row r="198" customFormat="false" ht="13.9" hidden="false" customHeight="true" outlineLevel="0" collapsed="false">
      <c r="A198" s="210"/>
      <c r="B198" s="101" t="s">
        <v>201</v>
      </c>
      <c r="C198" s="101"/>
      <c r="D198" s="101"/>
      <c r="E198" s="101"/>
      <c r="F198" s="211" t="n">
        <v>0.05</v>
      </c>
      <c r="G198" s="212" t="n">
        <f aca="false">SUM($G$190,$G$193,$G$194)/0.8575*F198</f>
        <v>285.853567966809</v>
      </c>
      <c r="H198" s="70"/>
      <c r="I198" s="71"/>
      <c r="J198" s="71"/>
      <c r="K198" s="71"/>
    </row>
    <row r="199" customFormat="false" ht="13.9" hidden="false" customHeight="true" outlineLevel="0" collapsed="false">
      <c r="A199" s="214"/>
      <c r="B199" s="215" t="s">
        <v>103</v>
      </c>
      <c r="C199" s="215"/>
      <c r="D199" s="215"/>
      <c r="E199" s="215"/>
      <c r="F199" s="216" t="n">
        <f aca="false">SUM(F193:F198)</f>
        <v>0.25849</v>
      </c>
      <c r="G199" s="116" t="n">
        <f aca="false">SUM(G193:G198)</f>
        <v>1334.34161917714</v>
      </c>
      <c r="H199" s="70"/>
      <c r="I199" s="71"/>
      <c r="J199" s="71"/>
      <c r="K199" s="71"/>
    </row>
    <row r="200" customFormat="false" ht="14.25" hidden="false" customHeight="true" outlineLevel="0" collapsed="false">
      <c r="A200" s="71"/>
      <c r="B200" s="71"/>
      <c r="C200" s="71"/>
      <c r="D200" s="71"/>
      <c r="E200" s="71"/>
      <c r="F200" s="71"/>
      <c r="G200" s="71"/>
      <c r="H200" s="70"/>
      <c r="I200" s="71"/>
      <c r="J200" s="71"/>
      <c r="K200" s="71"/>
    </row>
    <row r="201" customFormat="false" ht="13.8" hidden="false" customHeight="false" outlineLevel="0" collapsed="false">
      <c r="A201" s="96" t="s">
        <v>202</v>
      </c>
      <c r="B201" s="96"/>
      <c r="C201" s="96"/>
      <c r="D201" s="96"/>
      <c r="E201" s="96"/>
      <c r="F201" s="96"/>
      <c r="G201" s="96"/>
      <c r="H201" s="70"/>
      <c r="I201" s="71"/>
      <c r="J201" s="71"/>
      <c r="K201" s="71"/>
    </row>
    <row r="202" customFormat="false" ht="15.75" hidden="false" customHeight="true" outlineLevel="0" collapsed="false">
      <c r="A202" s="96" t="s">
        <v>203</v>
      </c>
      <c r="B202" s="96"/>
      <c r="C202" s="96"/>
      <c r="D202" s="96"/>
      <c r="E202" s="96"/>
      <c r="F202" s="96"/>
      <c r="G202" s="96"/>
      <c r="H202" s="70"/>
      <c r="I202" s="71"/>
      <c r="J202" s="71"/>
      <c r="K202" s="71"/>
    </row>
    <row r="203" customFormat="false" ht="13.8" hidden="false" customHeight="false" outlineLevel="0" collapsed="false">
      <c r="A203" s="201" t="s">
        <v>204</v>
      </c>
      <c r="B203" s="201"/>
      <c r="C203" s="201"/>
      <c r="D203" s="201"/>
      <c r="E203" s="201"/>
      <c r="F203" s="201"/>
      <c r="G203" s="201"/>
      <c r="H203" s="70"/>
      <c r="I203" s="71"/>
      <c r="J203" s="71"/>
      <c r="K203" s="71"/>
    </row>
    <row r="204" customFormat="false" ht="13.8" hidden="false" customHeight="false" outlineLevel="0" collapsed="false">
      <c r="A204" s="201" t="s">
        <v>205</v>
      </c>
      <c r="B204" s="201"/>
      <c r="C204" s="201"/>
      <c r="D204" s="201"/>
      <c r="E204" s="201"/>
      <c r="F204" s="201"/>
      <c r="G204" s="201"/>
      <c r="H204" s="70"/>
      <c r="I204" s="71"/>
      <c r="J204" s="71"/>
      <c r="K204" s="71"/>
    </row>
    <row r="205" customFormat="false" ht="34.8" hidden="false" customHeight="true" outlineLevel="0" collapsed="false">
      <c r="A205" s="130" t="s">
        <v>206</v>
      </c>
      <c r="B205" s="130"/>
      <c r="C205" s="130"/>
      <c r="D205" s="130"/>
      <c r="E205" s="130"/>
      <c r="F205" s="130"/>
      <c r="G205" s="130"/>
      <c r="H205" s="70"/>
      <c r="I205" s="71"/>
      <c r="J205" s="71"/>
      <c r="K205" s="71"/>
    </row>
    <row r="206" customFormat="false" ht="34.8" hidden="false" customHeight="true" outlineLevel="0" collapsed="false">
      <c r="A206" s="130" t="s">
        <v>207</v>
      </c>
      <c r="B206" s="130"/>
      <c r="C206" s="130"/>
      <c r="D206" s="130"/>
      <c r="E206" s="130"/>
      <c r="F206" s="130"/>
      <c r="G206" s="130"/>
      <c r="H206" s="70"/>
      <c r="I206" s="71"/>
      <c r="J206" s="71"/>
      <c r="K206" s="71"/>
    </row>
    <row r="207" customFormat="false" ht="13.8" hidden="false" customHeight="false" outlineLevel="0" collapsed="false">
      <c r="A207" s="201"/>
      <c r="B207" s="77"/>
      <c r="C207" s="77"/>
      <c r="D207" s="77"/>
      <c r="E207" s="77"/>
      <c r="F207" s="77"/>
      <c r="G207" s="77"/>
      <c r="H207" s="70"/>
      <c r="I207" s="71"/>
      <c r="J207" s="71"/>
      <c r="K207" s="71"/>
    </row>
    <row r="208" customFormat="false" ht="13.9" hidden="false" customHeight="true" outlineLevel="0" collapsed="false">
      <c r="A208" s="92" t="s">
        <v>208</v>
      </c>
      <c r="B208" s="92"/>
      <c r="C208" s="92"/>
      <c r="D208" s="92"/>
      <c r="E208" s="92"/>
      <c r="F208" s="92"/>
      <c r="G208" s="92"/>
      <c r="H208" s="70"/>
      <c r="I208" s="71"/>
      <c r="J208" s="71"/>
      <c r="K208" s="71"/>
    </row>
    <row r="209" customFormat="false" ht="14.25" hidden="false" customHeight="true" outlineLevel="0" collapsed="false">
      <c r="A209" s="98"/>
      <c r="B209" s="98"/>
      <c r="C209" s="98"/>
      <c r="D209" s="98"/>
      <c r="E209" s="98"/>
      <c r="F209" s="98"/>
      <c r="G209" s="98"/>
      <c r="H209" s="70"/>
      <c r="I209" s="71"/>
      <c r="J209" s="71"/>
      <c r="K209" s="71"/>
    </row>
    <row r="210" customFormat="false" ht="13.8" hidden="false" customHeight="true" outlineLevel="0" collapsed="false">
      <c r="A210" s="217"/>
      <c r="B210" s="159" t="s">
        <v>209</v>
      </c>
      <c r="C210" s="159"/>
      <c r="D210" s="159"/>
      <c r="E210" s="159"/>
      <c r="F210" s="159" t="s">
        <v>210</v>
      </c>
      <c r="G210" s="159"/>
      <c r="H210" s="70"/>
      <c r="I210" s="71"/>
      <c r="J210" s="71"/>
      <c r="K210" s="71"/>
    </row>
    <row r="211" customFormat="false" ht="18.75" hidden="false" customHeight="true" outlineLevel="0" collapsed="false">
      <c r="A211" s="100" t="s">
        <v>69</v>
      </c>
      <c r="B211" s="101" t="s">
        <v>211</v>
      </c>
      <c r="C211" s="101"/>
      <c r="D211" s="101"/>
      <c r="E211" s="101"/>
      <c r="F211" s="218" t="n">
        <f aca="false">F48</f>
        <v>1422</v>
      </c>
      <c r="G211" s="218"/>
      <c r="H211" s="70"/>
      <c r="I211" s="71"/>
      <c r="J211" s="71"/>
      <c r="K211" s="71"/>
    </row>
    <row r="212" customFormat="false" ht="13.8" hidden="false" customHeight="true" outlineLevel="0" collapsed="false">
      <c r="A212" s="100" t="s">
        <v>72</v>
      </c>
      <c r="B212" s="101" t="s">
        <v>212</v>
      </c>
      <c r="C212" s="101"/>
      <c r="D212" s="101"/>
      <c r="E212" s="101"/>
      <c r="F212" s="218" t="n">
        <f aca="false">F112</f>
        <v>1323.11</v>
      </c>
      <c r="G212" s="218"/>
      <c r="H212" s="70"/>
      <c r="I212" s="71"/>
      <c r="J212" s="71"/>
      <c r="K212" s="71"/>
    </row>
    <row r="213" customFormat="false" ht="13.9" hidden="false" customHeight="true" outlineLevel="0" collapsed="false">
      <c r="A213" s="100" t="s">
        <v>75</v>
      </c>
      <c r="B213" s="101" t="s">
        <v>213</v>
      </c>
      <c r="C213" s="101"/>
      <c r="D213" s="101"/>
      <c r="E213" s="101"/>
      <c r="F213" s="218" t="n">
        <f aca="false">G122</f>
        <v>101.0689344</v>
      </c>
      <c r="G213" s="218"/>
      <c r="H213" s="70"/>
      <c r="I213" s="71"/>
      <c r="J213" s="71"/>
      <c r="K213" s="71"/>
    </row>
    <row r="214" customFormat="false" ht="13.8" hidden="false" customHeight="true" outlineLevel="0" collapsed="false">
      <c r="A214" s="100" t="s">
        <v>78</v>
      </c>
      <c r="B214" s="101" t="s">
        <v>214</v>
      </c>
      <c r="C214" s="101"/>
      <c r="D214" s="101"/>
      <c r="E214" s="101"/>
      <c r="F214" s="218" t="n">
        <f aca="false">G175</f>
        <v>353.21080575904</v>
      </c>
      <c r="G214" s="218"/>
      <c r="H214" s="70"/>
      <c r="I214" s="71"/>
      <c r="J214" s="71"/>
      <c r="K214" s="71"/>
    </row>
    <row r="215" customFormat="false" ht="13.9" hidden="false" customHeight="true" outlineLevel="0" collapsed="false">
      <c r="A215" s="100" t="s">
        <v>123</v>
      </c>
      <c r="B215" s="101" t="s">
        <v>215</v>
      </c>
      <c r="C215" s="101"/>
      <c r="D215" s="101"/>
      <c r="E215" s="101"/>
      <c r="F215" s="218" t="n">
        <f aca="false">F184</f>
        <v>1183.34</v>
      </c>
      <c r="G215" s="218"/>
      <c r="H215" s="70"/>
      <c r="I215" s="71"/>
      <c r="J215" s="71"/>
      <c r="K215" s="71"/>
    </row>
    <row r="216" customFormat="false" ht="13.9" hidden="false" customHeight="true" outlineLevel="0" collapsed="false">
      <c r="A216" s="100" t="s">
        <v>216</v>
      </c>
      <c r="B216" s="100"/>
      <c r="C216" s="100"/>
      <c r="D216" s="100"/>
      <c r="E216" s="100"/>
      <c r="F216" s="180" t="n">
        <f aca="false">F211+F212+F213+F214+F215</f>
        <v>4382.72974015904</v>
      </c>
      <c r="G216" s="180"/>
      <c r="H216" s="70"/>
      <c r="I216" s="71"/>
      <c r="J216" s="71"/>
      <c r="K216" s="71"/>
    </row>
    <row r="217" customFormat="false" ht="13.9" hidden="false" customHeight="true" outlineLevel="0" collapsed="false">
      <c r="A217" s="100" t="s">
        <v>125</v>
      </c>
      <c r="B217" s="101" t="s">
        <v>217</v>
      </c>
      <c r="C217" s="101"/>
      <c r="D217" s="101"/>
      <c r="E217" s="101"/>
      <c r="F217" s="218" t="n">
        <f aca="false">G199</f>
        <v>1334.34161917714</v>
      </c>
      <c r="G217" s="218"/>
      <c r="H217" s="70"/>
      <c r="I217" s="71"/>
      <c r="J217" s="71"/>
      <c r="K217" s="71"/>
    </row>
    <row r="218" customFormat="false" ht="13.9" hidden="false" customHeight="true" outlineLevel="0" collapsed="false">
      <c r="A218" s="88" t="s">
        <v>218</v>
      </c>
      <c r="B218" s="88"/>
      <c r="C218" s="88"/>
      <c r="D218" s="88"/>
      <c r="E218" s="88"/>
      <c r="F218" s="219" t="n">
        <f aca="false">F216+F217</f>
        <v>5717.07135933618</v>
      </c>
      <c r="G218" s="219"/>
      <c r="H218" s="220"/>
      <c r="I218" s="71"/>
      <c r="J218" s="71"/>
      <c r="K218" s="71"/>
    </row>
    <row r="219" customFormat="false" ht="14.25" hidden="false" customHeight="true" outlineLevel="0" collapsed="false">
      <c r="A219" s="89"/>
      <c r="B219" s="89"/>
      <c r="C219" s="89"/>
      <c r="D219" s="89"/>
      <c r="E219" s="89"/>
      <c r="F219" s="89"/>
      <c r="G219" s="89"/>
      <c r="H219" s="70"/>
      <c r="I219" s="71"/>
      <c r="J219" s="71"/>
      <c r="K219" s="71"/>
    </row>
    <row r="220" customFormat="false" ht="13.9" hidden="false" customHeight="true" outlineLevel="0" collapsed="false">
      <c r="A220" s="92" t="s">
        <v>219</v>
      </c>
      <c r="B220" s="92"/>
      <c r="C220" s="92"/>
      <c r="D220" s="92"/>
      <c r="E220" s="92"/>
      <c r="F220" s="92"/>
      <c r="G220" s="92"/>
      <c r="H220" s="70"/>
      <c r="I220" s="71"/>
      <c r="J220" s="71"/>
      <c r="K220" s="71"/>
    </row>
    <row r="221" customFormat="false" ht="14.25" hidden="false" customHeight="true" outlineLevel="0" collapsed="false">
      <c r="A221" s="71"/>
      <c r="B221" s="71"/>
      <c r="C221" s="71"/>
      <c r="D221" s="71"/>
      <c r="E221" s="71"/>
      <c r="F221" s="71"/>
      <c r="G221" s="71"/>
      <c r="H221" s="70"/>
      <c r="I221" s="71"/>
      <c r="J221" s="71"/>
      <c r="K221" s="71"/>
    </row>
    <row r="222" customFormat="false" ht="57.95" hidden="false" customHeight="true" outlineLevel="0" collapsed="false">
      <c r="A222" s="87" t="s">
        <v>220</v>
      </c>
      <c r="B222" s="87"/>
      <c r="C222" s="87" t="s">
        <v>221</v>
      </c>
      <c r="D222" s="87" t="s">
        <v>222</v>
      </c>
      <c r="E222" s="87" t="s">
        <v>223</v>
      </c>
      <c r="F222" s="87" t="s">
        <v>224</v>
      </c>
      <c r="G222" s="87" t="s">
        <v>225</v>
      </c>
      <c r="H222" s="70"/>
      <c r="I222" s="71"/>
      <c r="J222" s="71"/>
      <c r="K222" s="71"/>
    </row>
    <row r="223" customFormat="false" ht="35.4" hidden="false" customHeight="false" outlineLevel="0" collapsed="false">
      <c r="A223" s="80" t="s">
        <v>226</v>
      </c>
      <c r="B223" s="80" t="str">
        <f aca="false">F35</f>
        <v>Limpeza e Conservação</v>
      </c>
      <c r="C223" s="221" t="n">
        <f aca="false">F218</f>
        <v>5717.07135933618</v>
      </c>
      <c r="D223" s="80" t="n">
        <v>1</v>
      </c>
      <c r="E223" s="221" t="n">
        <f aca="false">C223*D223</f>
        <v>5717.07135933618</v>
      </c>
      <c r="F223" s="222" t="n">
        <v>13</v>
      </c>
      <c r="G223" s="221" t="n">
        <f aca="false">E223*F223</f>
        <v>74321.9276713704</v>
      </c>
      <c r="H223" s="70"/>
      <c r="I223" s="71"/>
      <c r="J223" s="71"/>
      <c r="K223" s="71"/>
    </row>
    <row r="224" customFormat="false" ht="13.9" hidden="false" customHeight="true" outlineLevel="0" collapsed="false">
      <c r="A224" s="87" t="s">
        <v>227</v>
      </c>
      <c r="B224" s="87"/>
      <c r="C224" s="87"/>
      <c r="D224" s="87"/>
      <c r="E224" s="87"/>
      <c r="F224" s="87"/>
      <c r="G224" s="223" t="n">
        <f aca="false">G223</f>
        <v>74321.9276713704</v>
      </c>
      <c r="H224" s="70"/>
      <c r="I224" s="71"/>
      <c r="J224" s="71"/>
      <c r="K224" s="71"/>
    </row>
    <row r="225" customFormat="false" ht="14.25" hidden="false" customHeight="true" outlineLevel="0" collapsed="false">
      <c r="A225" s="71"/>
      <c r="B225" s="71"/>
      <c r="C225" s="71"/>
      <c r="D225" s="71"/>
      <c r="E225" s="71"/>
      <c r="F225" s="71"/>
      <c r="G225" s="71"/>
      <c r="H225" s="70"/>
      <c r="I225" s="71"/>
      <c r="J225" s="71"/>
      <c r="K225" s="71"/>
    </row>
    <row r="226" customFormat="false" ht="15.75" hidden="false" customHeight="true" outlineLevel="0" collapsed="false">
      <c r="A226" s="117" t="s">
        <v>228</v>
      </c>
      <c r="B226" s="117"/>
      <c r="C226" s="117"/>
      <c r="D226" s="117"/>
      <c r="E226" s="117"/>
      <c r="F226" s="117"/>
      <c r="G226" s="117"/>
      <c r="H226" s="70"/>
      <c r="I226" s="71"/>
      <c r="J226" s="71"/>
      <c r="K226" s="71"/>
    </row>
    <row r="227" customFormat="false" ht="13.8" hidden="false" customHeight="false" outlineLevel="0" collapsed="false">
      <c r="A227" s="71"/>
      <c r="B227" s="71"/>
      <c r="C227" s="71"/>
      <c r="D227" s="71"/>
      <c r="E227" s="71"/>
      <c r="F227" s="71"/>
      <c r="G227" s="71"/>
      <c r="H227" s="70"/>
      <c r="I227" s="71"/>
      <c r="J227" s="71"/>
      <c r="K227" s="71"/>
    </row>
    <row r="228" customFormat="false" ht="14.1" hidden="false" customHeight="true" outlineLevel="0" collapsed="false">
      <c r="A228" s="198"/>
      <c r="B228" s="87" t="s">
        <v>229</v>
      </c>
      <c r="C228" s="87"/>
      <c r="D228" s="87"/>
      <c r="E228" s="87"/>
      <c r="F228" s="87"/>
      <c r="G228" s="87"/>
      <c r="H228" s="70"/>
      <c r="I228" s="71"/>
      <c r="J228" s="71"/>
      <c r="K228" s="71"/>
    </row>
    <row r="229" customFormat="false" ht="14.1" hidden="false" customHeight="true" outlineLevel="0" collapsed="false">
      <c r="A229" s="198"/>
      <c r="B229" s="224" t="s">
        <v>36</v>
      </c>
      <c r="C229" s="224"/>
      <c r="D229" s="224"/>
      <c r="E229" s="224"/>
      <c r="F229" s="87" t="s">
        <v>230</v>
      </c>
      <c r="G229" s="87"/>
      <c r="H229" s="70"/>
      <c r="I229" s="71"/>
      <c r="J229" s="71"/>
      <c r="K229" s="71"/>
    </row>
    <row r="230" customFormat="false" ht="14.25" hidden="false" customHeight="true" outlineLevel="0" collapsed="false">
      <c r="A230" s="121" t="s">
        <v>69</v>
      </c>
      <c r="B230" s="225" t="s">
        <v>231</v>
      </c>
      <c r="C230" s="225"/>
      <c r="D230" s="225"/>
      <c r="E230" s="225"/>
      <c r="F230" s="226" t="n">
        <f aca="false">E223</f>
        <v>5717.07135933618</v>
      </c>
      <c r="G230" s="226"/>
      <c r="H230" s="70"/>
      <c r="I230" s="71"/>
      <c r="J230" s="71"/>
      <c r="K230" s="71"/>
    </row>
    <row r="231" customFormat="false" ht="13.8" hidden="false" customHeight="false" outlineLevel="0" collapsed="false">
      <c r="A231" s="80" t="s">
        <v>72</v>
      </c>
      <c r="B231" s="225" t="s">
        <v>232</v>
      </c>
      <c r="C231" s="225"/>
      <c r="D231" s="225"/>
      <c r="E231" s="225"/>
      <c r="F231" s="226" t="n">
        <f aca="false">G224</f>
        <v>74321.9276713704</v>
      </c>
      <c r="G231" s="226"/>
      <c r="H231" s="70"/>
      <c r="I231" s="71"/>
      <c r="J231" s="71"/>
      <c r="K231" s="71"/>
    </row>
    <row r="232" customFormat="false" ht="23.6" hidden="false" customHeight="true" outlineLevel="0" collapsed="false">
      <c r="A232" s="80" t="s">
        <v>75</v>
      </c>
      <c r="B232" s="101" t="s">
        <v>233</v>
      </c>
      <c r="C232" s="101"/>
      <c r="D232" s="101"/>
      <c r="E232" s="101"/>
      <c r="F232" s="227" t="n">
        <f aca="false">F231*24</f>
        <v>1783726.26411289</v>
      </c>
      <c r="G232" s="227"/>
      <c r="H232" s="70"/>
      <c r="I232" s="71"/>
      <c r="J232" s="71"/>
      <c r="K232" s="71"/>
    </row>
    <row r="233" customFormat="false" ht="14.25" hidden="false" customHeight="true" outlineLevel="0" collapsed="false">
      <c r="A233" s="71"/>
      <c r="B233" s="71"/>
      <c r="C233" s="71"/>
      <c r="D233" s="71"/>
      <c r="E233" s="71"/>
      <c r="F233" s="71"/>
      <c r="G233" s="71"/>
      <c r="H233" s="70"/>
      <c r="I233" s="71"/>
      <c r="J233" s="71"/>
      <c r="K233" s="71"/>
    </row>
    <row r="234" customFormat="false" ht="13.8" hidden="false" customHeight="false" outlineLevel="0" collapsed="false">
      <c r="A234" s="228" t="s">
        <v>234</v>
      </c>
      <c r="B234" s="228"/>
      <c r="C234" s="228"/>
      <c r="D234" s="228"/>
      <c r="E234" s="228"/>
      <c r="F234" s="228"/>
      <c r="G234" s="228"/>
      <c r="H234" s="70"/>
      <c r="I234" s="71"/>
      <c r="J234" s="71"/>
      <c r="K234" s="71"/>
    </row>
    <row r="235" customFormat="false" ht="13.8" hidden="false" customHeight="false" outlineLevel="0" collapsed="false">
      <c r="H235" s="70"/>
      <c r="I235" s="71"/>
      <c r="J235" s="71"/>
      <c r="K235" s="71"/>
    </row>
    <row r="237" customFormat="false" ht="65.25" hidden="false" customHeight="true" outlineLevel="0" collapsed="false">
      <c r="A237" s="229" t="s">
        <v>235</v>
      </c>
      <c r="B237" s="229"/>
      <c r="C237" s="229"/>
      <c r="D237" s="229"/>
      <c r="E237" s="229"/>
      <c r="F237" s="229"/>
      <c r="G237" s="229"/>
    </row>
  </sheetData>
  <mergeCells count="207">
    <mergeCell ref="A1:G2"/>
    <mergeCell ref="A3:G3"/>
    <mergeCell ref="A4:G4"/>
    <mergeCell ref="A5:G5"/>
    <mergeCell ref="A6:G6"/>
    <mergeCell ref="A7:G7"/>
    <mergeCell ref="A8:E8"/>
    <mergeCell ref="A10:G10"/>
    <mergeCell ref="B12:E12"/>
    <mergeCell ref="F12:G12"/>
    <mergeCell ref="B13:E13"/>
    <mergeCell ref="F13:G13"/>
    <mergeCell ref="B14:E14"/>
    <mergeCell ref="F14:G14"/>
    <mergeCell ref="B15:E15"/>
    <mergeCell ref="F15:G15"/>
    <mergeCell ref="A16:G18"/>
    <mergeCell ref="B19:E19"/>
    <mergeCell ref="F19:G19"/>
    <mergeCell ref="B20:E20"/>
    <mergeCell ref="F20:G20"/>
    <mergeCell ref="A21:G21"/>
    <mergeCell ref="A22:G23"/>
    <mergeCell ref="A24:G25"/>
    <mergeCell ref="A28:G28"/>
    <mergeCell ref="A30:G30"/>
    <mergeCell ref="A31:G31"/>
    <mergeCell ref="A34:G34"/>
    <mergeCell ref="B35:E35"/>
    <mergeCell ref="F35:G35"/>
    <mergeCell ref="B36:E36"/>
    <mergeCell ref="F36:G36"/>
    <mergeCell ref="B37:E37"/>
    <mergeCell ref="F37:G37"/>
    <mergeCell ref="B38:E38"/>
    <mergeCell ref="F38:G38"/>
    <mergeCell ref="A40:G40"/>
    <mergeCell ref="A41:G41"/>
    <mergeCell ref="A42:G42"/>
    <mergeCell ref="A45:G45"/>
    <mergeCell ref="B46:E46"/>
    <mergeCell ref="F46:G46"/>
    <mergeCell ref="B47:E47"/>
    <mergeCell ref="F47:G47"/>
    <mergeCell ref="A48:E48"/>
    <mergeCell ref="F48:G48"/>
    <mergeCell ref="A49:G50"/>
    <mergeCell ref="A52:G52"/>
    <mergeCell ref="A54:G54"/>
    <mergeCell ref="A55:G55"/>
    <mergeCell ref="B56:E56"/>
    <mergeCell ref="B57:E57"/>
    <mergeCell ref="B58:E58"/>
    <mergeCell ref="A59:E59"/>
    <mergeCell ref="A60:G62"/>
    <mergeCell ref="A63:G64"/>
    <mergeCell ref="A66:G68"/>
    <mergeCell ref="A69:F69"/>
    <mergeCell ref="B71:E71"/>
    <mergeCell ref="B72:E72"/>
    <mergeCell ref="B73:E73"/>
    <mergeCell ref="B74:E74"/>
    <mergeCell ref="B75:E75"/>
    <mergeCell ref="B76:E76"/>
    <mergeCell ref="B77:E77"/>
    <mergeCell ref="B78:E78"/>
    <mergeCell ref="B79:E79"/>
    <mergeCell ref="A80:E80"/>
    <mergeCell ref="A82:G83"/>
    <mergeCell ref="A84:G85"/>
    <mergeCell ref="A86:G86"/>
    <mergeCell ref="A87:G87"/>
    <mergeCell ref="A89:G89"/>
    <mergeCell ref="B91:E91"/>
    <mergeCell ref="F91:G91"/>
    <mergeCell ref="B92:E92"/>
    <mergeCell ref="F92:G92"/>
    <mergeCell ref="B93:E93"/>
    <mergeCell ref="F93:G93"/>
    <mergeCell ref="B94:E94"/>
    <mergeCell ref="F94:G94"/>
    <mergeCell ref="B95:E95"/>
    <mergeCell ref="F95:G95"/>
    <mergeCell ref="B96:E96"/>
    <mergeCell ref="F96:G96"/>
    <mergeCell ref="A97:E97"/>
    <mergeCell ref="F97:G97"/>
    <mergeCell ref="A99:G99"/>
    <mergeCell ref="A100:G100"/>
    <mergeCell ref="A101:G102"/>
    <mergeCell ref="A103:G103"/>
    <mergeCell ref="A104:G104"/>
    <mergeCell ref="B105:G105"/>
    <mergeCell ref="A106:G106"/>
    <mergeCell ref="B108:E108"/>
    <mergeCell ref="F108:G108"/>
    <mergeCell ref="B109:E109"/>
    <mergeCell ref="F109:G109"/>
    <mergeCell ref="B110:E110"/>
    <mergeCell ref="F110:G110"/>
    <mergeCell ref="B111:E111"/>
    <mergeCell ref="F111:G111"/>
    <mergeCell ref="A112:E112"/>
    <mergeCell ref="F112:G112"/>
    <mergeCell ref="A114:G114"/>
    <mergeCell ref="B116:E116"/>
    <mergeCell ref="B117:E117"/>
    <mergeCell ref="B118:E118"/>
    <mergeCell ref="B119:E119"/>
    <mergeCell ref="B120:E120"/>
    <mergeCell ref="B121:E121"/>
    <mergeCell ref="B122:E122"/>
    <mergeCell ref="A124:G127"/>
    <mergeCell ref="A128:G128"/>
    <mergeCell ref="A129:G129"/>
    <mergeCell ref="A131:G131"/>
    <mergeCell ref="A133:G133"/>
    <mergeCell ref="A135:F135"/>
    <mergeCell ref="A137:G137"/>
    <mergeCell ref="B139:E139"/>
    <mergeCell ref="B140:E140"/>
    <mergeCell ref="B141:E141"/>
    <mergeCell ref="B142:E142"/>
    <mergeCell ref="B143:E143"/>
    <mergeCell ref="B144:E144"/>
    <mergeCell ref="B145:E145"/>
    <mergeCell ref="B146:E146"/>
    <mergeCell ref="A148:G149"/>
    <mergeCell ref="A150:G150"/>
    <mergeCell ref="A152:G152"/>
    <mergeCell ref="A154:G154"/>
    <mergeCell ref="A156:G156"/>
    <mergeCell ref="A158:G158"/>
    <mergeCell ref="A160:G160"/>
    <mergeCell ref="A162:G162"/>
    <mergeCell ref="B164:E164"/>
    <mergeCell ref="B165:E165"/>
    <mergeCell ref="A166:E166"/>
    <mergeCell ref="A167:G168"/>
    <mergeCell ref="A170:G170"/>
    <mergeCell ref="A171:G171"/>
    <mergeCell ref="B172:E172"/>
    <mergeCell ref="B173:E173"/>
    <mergeCell ref="B174:E174"/>
    <mergeCell ref="B175:E175"/>
    <mergeCell ref="A177:G177"/>
    <mergeCell ref="B179:E179"/>
    <mergeCell ref="F179:G179"/>
    <mergeCell ref="B180:E180"/>
    <mergeCell ref="F180:G180"/>
    <mergeCell ref="B181:E181"/>
    <mergeCell ref="F181:G181"/>
    <mergeCell ref="B182:E182"/>
    <mergeCell ref="F182:G182"/>
    <mergeCell ref="B183:E183"/>
    <mergeCell ref="F183:G183"/>
    <mergeCell ref="B184:E184"/>
    <mergeCell ref="F184:G184"/>
    <mergeCell ref="A186:G186"/>
    <mergeCell ref="A188:G188"/>
    <mergeCell ref="A190:F190"/>
    <mergeCell ref="B192:E192"/>
    <mergeCell ref="B193:E193"/>
    <mergeCell ref="B194:E194"/>
    <mergeCell ref="B195:E195"/>
    <mergeCell ref="B196:E196"/>
    <mergeCell ref="B197:E197"/>
    <mergeCell ref="B198:E198"/>
    <mergeCell ref="B199:E199"/>
    <mergeCell ref="A201:G201"/>
    <mergeCell ref="A202:G202"/>
    <mergeCell ref="A205:G205"/>
    <mergeCell ref="A206:G206"/>
    <mergeCell ref="A208:G208"/>
    <mergeCell ref="B210:E210"/>
    <mergeCell ref="F210:G210"/>
    <mergeCell ref="B211:E211"/>
    <mergeCell ref="F211:G211"/>
    <mergeCell ref="B212:E212"/>
    <mergeCell ref="F212:G212"/>
    <mergeCell ref="B213:E213"/>
    <mergeCell ref="F213:G213"/>
    <mergeCell ref="B214:E214"/>
    <mergeCell ref="F214:G214"/>
    <mergeCell ref="B215:E215"/>
    <mergeCell ref="F215:G215"/>
    <mergeCell ref="A216:E216"/>
    <mergeCell ref="F216:G216"/>
    <mergeCell ref="B217:E217"/>
    <mergeCell ref="F217:G217"/>
    <mergeCell ref="A218:E218"/>
    <mergeCell ref="F218:G218"/>
    <mergeCell ref="A220:G220"/>
    <mergeCell ref="A222:B222"/>
    <mergeCell ref="A224:F224"/>
    <mergeCell ref="A226:G226"/>
    <mergeCell ref="B228:G228"/>
    <mergeCell ref="B229:E229"/>
    <mergeCell ref="F229:G229"/>
    <mergeCell ref="B230:E230"/>
    <mergeCell ref="F230:G230"/>
    <mergeCell ref="B231:E231"/>
    <mergeCell ref="F231:G231"/>
    <mergeCell ref="B232:E232"/>
    <mergeCell ref="F232:G232"/>
    <mergeCell ref="A234:G234"/>
    <mergeCell ref="A237:G237"/>
  </mergeCells>
  <printOptions headings="false" gridLines="false" gridLinesSet="true" horizontalCentered="false" verticalCentered="false"/>
  <pageMargins left="0.161111111111111" right="0" top="0.138888888888889" bottom="0.138888888888889" header="0" footer="0"/>
  <pageSetup paperSize="9" scale="70" firstPageNumber="0" fitToWidth="1" fitToHeight="1" pageOrder="downThenOver" orientation="portrait" blackAndWhite="false" draft="false" cellComments="none" useFirstPageNumber="false" horizontalDpi="300" verticalDpi="300" copies="1"/>
  <headerFooter differentFirst="false" differentOddEven="false">
    <oddHeader>&amp;C&amp;10&amp;A</oddHeader>
    <oddFooter>&amp;C&amp;10Página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238"/>
  <sheetViews>
    <sheetView showFormulas="false" showGridLines="true" showRowColHeaders="true" showZeros="true" rightToLeft="false" tabSelected="false" showOutlineSymbols="true" defaultGridColor="true" view="normal" topLeftCell="A172" colorId="64" zoomScale="80" zoomScaleNormal="80" zoomScalePageLayoutView="100" workbookViewId="0">
      <selection pane="topLeft" activeCell="I185" activeCellId="0" sqref="I185"/>
    </sheetView>
  </sheetViews>
  <sheetFormatPr defaultColWidth="10.4296875" defaultRowHeight="13.8" zeroHeight="false" outlineLevelRow="0" outlineLevelCol="0"/>
  <cols>
    <col collapsed="false" customWidth="true" hidden="false" outlineLevel="0" max="1" min="1" style="31" width="11.4"/>
    <col collapsed="false" customWidth="true" hidden="false" outlineLevel="0" max="2" min="2" style="31" width="10.87"/>
    <col collapsed="false" customWidth="true" hidden="false" outlineLevel="0" max="3" min="3" style="31" width="15.79"/>
    <col collapsed="false" customWidth="true" hidden="false" outlineLevel="0" max="4" min="4" style="31" width="13.5"/>
    <col collapsed="false" customWidth="true" hidden="false" outlineLevel="0" max="5" min="5" style="31" width="31.12"/>
    <col collapsed="false" customWidth="true" hidden="false" outlineLevel="0" max="6" min="6" style="31" width="21"/>
    <col collapsed="false" customWidth="true" hidden="false" outlineLevel="0" max="7" min="7" style="31" width="23.25"/>
    <col collapsed="false" customWidth="false" hidden="false" outlineLevel="0" max="8" min="8" style="68" width="10.38"/>
    <col collapsed="false" customWidth="true" hidden="false" outlineLevel="0" max="9" min="9" style="31" width="15.26"/>
    <col collapsed="false" customWidth="true" hidden="false" outlineLevel="0" max="10" min="10" style="31" width="12.87"/>
    <col collapsed="false" customWidth="false" hidden="false" outlineLevel="0" max="64" min="11" style="31" width="10.38"/>
  </cols>
  <sheetData>
    <row r="1" customFormat="false" ht="13.8" hidden="false" customHeight="false" outlineLevel="0" collapsed="false">
      <c r="A1" s="69" t="s">
        <v>63</v>
      </c>
      <c r="B1" s="69"/>
      <c r="C1" s="69"/>
      <c r="D1" s="69"/>
      <c r="E1" s="69"/>
      <c r="F1" s="69"/>
      <c r="G1" s="69"/>
      <c r="H1" s="70"/>
      <c r="I1" s="71"/>
      <c r="J1" s="71"/>
      <c r="K1" s="71"/>
    </row>
    <row r="2" customFormat="false" ht="13.8" hidden="false" customHeight="false" outlineLevel="0" collapsed="false">
      <c r="A2" s="69"/>
      <c r="B2" s="69"/>
      <c r="C2" s="69"/>
      <c r="D2" s="69"/>
      <c r="E2" s="69"/>
      <c r="F2" s="69"/>
      <c r="G2" s="69"/>
      <c r="H2" s="70"/>
      <c r="I2" s="71"/>
      <c r="J2" s="71"/>
      <c r="K2" s="71"/>
    </row>
    <row r="3" customFormat="false" ht="13.8" hidden="false" customHeight="false" outlineLevel="0" collapsed="false">
      <c r="A3" s="72"/>
      <c r="B3" s="72"/>
      <c r="C3" s="72"/>
      <c r="D3" s="72"/>
      <c r="E3" s="72"/>
      <c r="F3" s="72"/>
      <c r="G3" s="72"/>
      <c r="H3" s="70"/>
      <c r="I3" s="71"/>
      <c r="J3" s="71"/>
      <c r="K3" s="71"/>
    </row>
    <row r="4" customFormat="false" ht="13.8" hidden="false" customHeight="false" outlineLevel="0" collapsed="false">
      <c r="A4" s="69" t="s">
        <v>64</v>
      </c>
      <c r="B4" s="69"/>
      <c r="C4" s="69"/>
      <c r="D4" s="69"/>
      <c r="E4" s="69"/>
      <c r="F4" s="69"/>
      <c r="G4" s="69"/>
      <c r="H4" s="70"/>
      <c r="I4" s="71"/>
      <c r="J4" s="71"/>
      <c r="K4" s="71"/>
    </row>
    <row r="5" customFormat="false" ht="13.8" hidden="false" customHeight="false" outlineLevel="0" collapsed="false">
      <c r="A5" s="73"/>
      <c r="B5" s="73"/>
      <c r="C5" s="73"/>
      <c r="D5" s="73"/>
      <c r="E5" s="73"/>
      <c r="F5" s="73"/>
      <c r="G5" s="73"/>
      <c r="H5" s="70"/>
      <c r="I5" s="71"/>
      <c r="J5" s="71"/>
      <c r="K5" s="71"/>
    </row>
    <row r="6" customFormat="false" ht="14.1" hidden="false" customHeight="true" outlineLevel="0" collapsed="false">
      <c r="A6" s="74" t="s">
        <v>65</v>
      </c>
      <c r="B6" s="74"/>
      <c r="C6" s="74"/>
      <c r="D6" s="74"/>
      <c r="E6" s="74"/>
      <c r="F6" s="74"/>
      <c r="G6" s="74"/>
      <c r="H6" s="70"/>
      <c r="I6" s="71"/>
      <c r="J6" s="71"/>
      <c r="K6" s="71"/>
    </row>
    <row r="7" customFormat="false" ht="13.9" hidden="false" customHeight="true" outlineLevel="0" collapsed="false">
      <c r="A7" s="75" t="s">
        <v>66</v>
      </c>
      <c r="B7" s="75"/>
      <c r="C7" s="75"/>
      <c r="D7" s="75"/>
      <c r="E7" s="75"/>
      <c r="F7" s="75"/>
      <c r="G7" s="75"/>
      <c r="H7" s="70"/>
      <c r="I7" s="71"/>
      <c r="J7" s="71"/>
      <c r="K7" s="71"/>
    </row>
    <row r="8" customFormat="false" ht="13.9" hidden="false" customHeight="true" outlineLevel="0" collapsed="false">
      <c r="A8" s="76" t="s">
        <v>67</v>
      </c>
      <c r="B8" s="76"/>
      <c r="C8" s="76"/>
      <c r="D8" s="76"/>
      <c r="E8" s="76"/>
      <c r="F8" s="77"/>
      <c r="G8" s="77"/>
      <c r="H8" s="70"/>
      <c r="I8" s="71"/>
      <c r="J8" s="71"/>
      <c r="K8" s="71"/>
    </row>
    <row r="9" customFormat="false" ht="13.8" hidden="false" customHeight="false" outlineLevel="0" collapsed="false">
      <c r="A9" s="78"/>
      <c r="B9" s="78"/>
      <c r="C9" s="78"/>
      <c r="D9" s="78"/>
      <c r="E9" s="78"/>
      <c r="F9" s="77"/>
      <c r="G9" s="77"/>
      <c r="H9" s="70"/>
      <c r="I9" s="71"/>
      <c r="J9" s="71"/>
      <c r="K9" s="71"/>
    </row>
    <row r="10" customFormat="false" ht="13.8" hidden="false" customHeight="false" outlineLevel="0" collapsed="false">
      <c r="A10" s="69" t="s">
        <v>68</v>
      </c>
      <c r="B10" s="69"/>
      <c r="C10" s="69"/>
      <c r="D10" s="69"/>
      <c r="E10" s="69"/>
      <c r="F10" s="69"/>
      <c r="G10" s="69"/>
      <c r="H10" s="70"/>
      <c r="I10" s="71"/>
      <c r="J10" s="71"/>
      <c r="K10" s="71"/>
    </row>
    <row r="11" customFormat="false" ht="13.8" hidden="false" customHeight="false" outlineLevel="0" collapsed="false">
      <c r="A11" s="79"/>
      <c r="B11" s="79"/>
      <c r="C11" s="79"/>
      <c r="D11" s="79"/>
      <c r="E11" s="79"/>
      <c r="F11" s="79"/>
      <c r="G11" s="79"/>
      <c r="H11" s="70"/>
      <c r="I11" s="71"/>
      <c r="J11" s="71"/>
      <c r="K11" s="71"/>
    </row>
    <row r="12" customFormat="false" ht="13.9" hidden="false" customHeight="true" outlineLevel="0" collapsed="false">
      <c r="A12" s="80" t="s">
        <v>69</v>
      </c>
      <c r="B12" s="81" t="s">
        <v>70</v>
      </c>
      <c r="C12" s="81"/>
      <c r="D12" s="81"/>
      <c r="E12" s="81"/>
      <c r="F12" s="82" t="s">
        <v>71</v>
      </c>
      <c r="G12" s="82"/>
      <c r="H12" s="70"/>
      <c r="I12" s="71"/>
      <c r="J12" s="71"/>
      <c r="K12" s="71"/>
    </row>
    <row r="13" customFormat="false" ht="15.75" hidden="false" customHeight="true" outlineLevel="0" collapsed="false">
      <c r="A13" s="80" t="s">
        <v>72</v>
      </c>
      <c r="B13" s="81" t="s">
        <v>73</v>
      </c>
      <c r="C13" s="81"/>
      <c r="D13" s="81"/>
      <c r="E13" s="81"/>
      <c r="F13" s="83" t="s">
        <v>74</v>
      </c>
      <c r="G13" s="83"/>
      <c r="H13" s="70"/>
      <c r="I13" s="71"/>
      <c r="J13" s="71"/>
      <c r="K13" s="71"/>
    </row>
    <row r="14" customFormat="false" ht="28.15" hidden="false" customHeight="true" outlineLevel="0" collapsed="false">
      <c r="A14" s="80" t="s">
        <v>75</v>
      </c>
      <c r="B14" s="81" t="s">
        <v>76</v>
      </c>
      <c r="C14" s="81"/>
      <c r="D14" s="81"/>
      <c r="E14" s="81"/>
      <c r="F14" s="84" t="s">
        <v>77</v>
      </c>
      <c r="G14" s="84"/>
      <c r="H14" s="70"/>
      <c r="I14" s="71"/>
      <c r="J14" s="71"/>
      <c r="K14" s="71"/>
    </row>
    <row r="15" customFormat="false" ht="14.1" hidden="false" customHeight="true" outlineLevel="0" collapsed="false">
      <c r="A15" s="80" t="s">
        <v>78</v>
      </c>
      <c r="B15" s="85" t="s">
        <v>79</v>
      </c>
      <c r="C15" s="85"/>
      <c r="D15" s="85"/>
      <c r="E15" s="85"/>
      <c r="F15" s="86" t="n">
        <v>24</v>
      </c>
      <c r="G15" s="86"/>
      <c r="H15" s="70"/>
      <c r="I15" s="71"/>
      <c r="J15" s="71"/>
      <c r="K15" s="71"/>
    </row>
    <row r="16" customFormat="false" ht="13.8" hidden="false" customHeight="false" outlineLevel="0" collapsed="false">
      <c r="A16" s="69" t="s">
        <v>80</v>
      </c>
      <c r="B16" s="69"/>
      <c r="C16" s="69"/>
      <c r="D16" s="69"/>
      <c r="E16" s="69"/>
      <c r="F16" s="69"/>
      <c r="G16" s="69"/>
      <c r="H16" s="70"/>
      <c r="I16" s="71"/>
      <c r="J16" s="71"/>
      <c r="K16" s="71"/>
    </row>
    <row r="17" customFormat="false" ht="13.8" hidden="false" customHeight="false" outlineLevel="0" collapsed="false">
      <c r="A17" s="69"/>
      <c r="B17" s="69"/>
      <c r="C17" s="69"/>
      <c r="D17" s="69"/>
      <c r="E17" s="69"/>
      <c r="F17" s="69"/>
      <c r="G17" s="69"/>
      <c r="H17" s="70"/>
      <c r="I17" s="71"/>
      <c r="J17" s="71"/>
      <c r="K17" s="71"/>
    </row>
    <row r="18" customFormat="false" ht="13.8" hidden="false" customHeight="false" outlineLevel="0" collapsed="false">
      <c r="A18" s="69"/>
      <c r="B18" s="69"/>
      <c r="C18" s="69"/>
      <c r="D18" s="69"/>
      <c r="E18" s="69"/>
      <c r="F18" s="69"/>
      <c r="G18" s="69"/>
      <c r="H18" s="70"/>
      <c r="I18" s="71"/>
      <c r="J18" s="71"/>
      <c r="K18" s="71"/>
    </row>
    <row r="19" customFormat="false" ht="25.5" hidden="false" customHeight="true" outlineLevel="0" collapsed="false">
      <c r="A19" s="87" t="s">
        <v>81</v>
      </c>
      <c r="B19" s="88" t="s">
        <v>82</v>
      </c>
      <c r="C19" s="88"/>
      <c r="D19" s="88"/>
      <c r="E19" s="88"/>
      <c r="F19" s="88" t="s">
        <v>83</v>
      </c>
      <c r="G19" s="88"/>
      <c r="H19" s="70"/>
      <c r="I19" s="71"/>
      <c r="J19" s="71"/>
      <c r="K19" s="71"/>
    </row>
    <row r="20" customFormat="false" ht="23.85" hidden="false" customHeight="true" outlineLevel="0" collapsed="false">
      <c r="A20" s="80" t="s">
        <v>84</v>
      </c>
      <c r="B20" s="80" t="s">
        <v>85</v>
      </c>
      <c r="C20" s="80"/>
      <c r="D20" s="80"/>
      <c r="E20" s="80"/>
      <c r="F20" s="80" t="s">
        <v>236</v>
      </c>
      <c r="G20" s="80"/>
      <c r="H20" s="70"/>
      <c r="I20" s="71"/>
      <c r="J20" s="71"/>
      <c r="K20" s="71"/>
    </row>
    <row r="21" customFormat="false" ht="13.8" hidden="false" customHeight="false" outlineLevel="0" collapsed="false">
      <c r="A21" s="89"/>
      <c r="B21" s="89"/>
      <c r="C21" s="89"/>
      <c r="D21" s="89"/>
      <c r="E21" s="89"/>
      <c r="F21" s="89"/>
      <c r="G21" s="89"/>
      <c r="H21" s="70"/>
      <c r="I21" s="71"/>
      <c r="J21" s="71"/>
      <c r="K21" s="71"/>
    </row>
    <row r="22" customFormat="false" ht="13.9" hidden="false" customHeight="true" outlineLevel="0" collapsed="false">
      <c r="A22" s="90" t="s">
        <v>87</v>
      </c>
      <c r="B22" s="90"/>
      <c r="C22" s="90"/>
      <c r="D22" s="90"/>
      <c r="E22" s="90"/>
      <c r="F22" s="90"/>
      <c r="G22" s="90"/>
      <c r="H22" s="70"/>
      <c r="I22" s="71"/>
      <c r="J22" s="71"/>
      <c r="K22" s="71"/>
    </row>
    <row r="23" customFormat="false" ht="13.8" hidden="false" customHeight="false" outlineLevel="0" collapsed="false">
      <c r="A23" s="90"/>
      <c r="B23" s="90"/>
      <c r="C23" s="90"/>
      <c r="D23" s="90"/>
      <c r="E23" s="90"/>
      <c r="F23" s="90"/>
      <c r="G23" s="90"/>
      <c r="H23" s="70"/>
      <c r="I23" s="71"/>
      <c r="J23" s="71"/>
      <c r="K23" s="71"/>
    </row>
    <row r="24" customFormat="false" ht="14.25" hidden="false" customHeight="true" outlineLevel="0" collapsed="false">
      <c r="A24" s="90" t="s">
        <v>88</v>
      </c>
      <c r="B24" s="90"/>
      <c r="C24" s="90"/>
      <c r="D24" s="90"/>
      <c r="E24" s="90"/>
      <c r="F24" s="90"/>
      <c r="G24" s="90"/>
      <c r="H24" s="70"/>
      <c r="I24" s="71"/>
      <c r="J24" s="71"/>
      <c r="K24" s="71"/>
    </row>
    <row r="25" customFormat="false" ht="13.8" hidden="false" customHeight="false" outlineLevel="0" collapsed="false">
      <c r="A25" s="90"/>
      <c r="B25" s="90"/>
      <c r="C25" s="90"/>
      <c r="D25" s="90"/>
      <c r="E25" s="90"/>
      <c r="F25" s="90"/>
      <c r="G25" s="90"/>
      <c r="H25" s="70"/>
      <c r="I25" s="71"/>
      <c r="J25" s="71"/>
      <c r="K25" s="71"/>
    </row>
    <row r="26" customFormat="false" ht="13.8" hidden="false" customHeight="false" outlineLevel="0" collapsed="false">
      <c r="A26" s="91"/>
      <c r="B26" s="91"/>
      <c r="C26" s="91"/>
      <c r="D26" s="91"/>
      <c r="E26" s="91"/>
      <c r="F26" s="91"/>
      <c r="G26" s="91"/>
      <c r="H26" s="70"/>
      <c r="I26" s="71"/>
      <c r="J26" s="71"/>
      <c r="K26" s="71"/>
    </row>
    <row r="27" customFormat="false" ht="13.8" hidden="false" customHeight="false" outlineLevel="0" collapsed="false">
      <c r="A27" s="91"/>
      <c r="B27" s="91"/>
      <c r="C27" s="91"/>
      <c r="D27" s="91"/>
      <c r="E27" s="91"/>
      <c r="F27" s="91"/>
      <c r="G27" s="91"/>
      <c r="H27" s="70"/>
      <c r="I27" s="71"/>
      <c r="J27" s="71"/>
      <c r="K27" s="71"/>
    </row>
    <row r="28" customFormat="false" ht="14.25" hidden="false" customHeight="true" outlineLevel="0" collapsed="false">
      <c r="A28" s="92" t="s">
        <v>89</v>
      </c>
      <c r="B28" s="92"/>
      <c r="C28" s="92"/>
      <c r="D28" s="92"/>
      <c r="E28" s="92"/>
      <c r="F28" s="92"/>
      <c r="G28" s="92"/>
      <c r="H28" s="70"/>
      <c r="I28" s="71"/>
      <c r="J28" s="71"/>
      <c r="K28" s="71"/>
    </row>
    <row r="29" customFormat="false" ht="13.8" hidden="false" customHeight="false" outlineLevel="0" collapsed="false">
      <c r="A29" s="93"/>
      <c r="B29" s="91"/>
      <c r="C29" s="94"/>
      <c r="D29" s="91"/>
      <c r="E29" s="91"/>
      <c r="F29" s="91"/>
      <c r="G29" s="91"/>
      <c r="H29" s="70"/>
      <c r="I29" s="71"/>
      <c r="J29" s="71"/>
      <c r="K29" s="71"/>
    </row>
    <row r="30" customFormat="false" ht="13.8" hidden="false" customHeight="false" outlineLevel="0" collapsed="false">
      <c r="A30" s="95" t="s">
        <v>90</v>
      </c>
      <c r="B30" s="95"/>
      <c r="C30" s="95"/>
      <c r="D30" s="95"/>
      <c r="E30" s="95"/>
      <c r="F30" s="95"/>
      <c r="G30" s="95"/>
      <c r="H30" s="70"/>
      <c r="I30" s="71"/>
      <c r="J30" s="71"/>
      <c r="K30" s="71"/>
    </row>
    <row r="31" customFormat="false" ht="13.8" hidden="false" customHeight="false" outlineLevel="0" collapsed="false">
      <c r="A31" s="96" t="s">
        <v>91</v>
      </c>
      <c r="B31" s="96"/>
      <c r="C31" s="96"/>
      <c r="D31" s="96"/>
      <c r="E31" s="96"/>
      <c r="F31" s="96"/>
      <c r="G31" s="96"/>
      <c r="H31" s="70"/>
      <c r="I31" s="71"/>
      <c r="J31" s="71"/>
      <c r="K31" s="71"/>
    </row>
    <row r="32" customFormat="false" ht="13.8" hidden="false" customHeight="false" outlineLevel="0" collapsed="false">
      <c r="A32" s="97"/>
      <c r="B32" s="98"/>
      <c r="C32" s="98"/>
      <c r="D32" s="98"/>
      <c r="E32" s="98"/>
      <c r="F32" s="98"/>
      <c r="G32" s="98"/>
      <c r="H32" s="70"/>
      <c r="I32" s="71"/>
      <c r="J32" s="71"/>
      <c r="K32" s="71"/>
    </row>
    <row r="33" customFormat="false" ht="13.8" hidden="false" customHeight="false" outlineLevel="0" collapsed="false">
      <c r="A33" s="97"/>
      <c r="B33" s="98"/>
      <c r="C33" s="98"/>
      <c r="D33" s="98"/>
      <c r="E33" s="98"/>
      <c r="F33" s="98"/>
      <c r="G33" s="98"/>
      <c r="H33" s="70"/>
      <c r="I33" s="71"/>
      <c r="J33" s="71"/>
      <c r="K33" s="71"/>
    </row>
    <row r="34" customFormat="false" ht="13.9" hidden="false" customHeight="true" outlineLevel="0" collapsed="false">
      <c r="A34" s="99" t="s">
        <v>92</v>
      </c>
      <c r="B34" s="99"/>
      <c r="C34" s="99"/>
      <c r="D34" s="99"/>
      <c r="E34" s="99"/>
      <c r="F34" s="99"/>
      <c r="G34" s="99"/>
      <c r="H34" s="70"/>
      <c r="I34" s="71"/>
      <c r="J34" s="71"/>
      <c r="K34" s="71"/>
    </row>
    <row r="35" customFormat="false" ht="13.8" hidden="false" customHeight="true" outlineLevel="0" collapsed="false">
      <c r="A35" s="100" t="n">
        <v>1</v>
      </c>
      <c r="B35" s="101" t="s">
        <v>93</v>
      </c>
      <c r="C35" s="101"/>
      <c r="D35" s="101"/>
      <c r="E35" s="101"/>
      <c r="F35" s="102" t="str">
        <f aca="false">A20</f>
        <v>Limpeza e Conservação</v>
      </c>
      <c r="G35" s="102"/>
      <c r="H35" s="70"/>
      <c r="I35" s="71"/>
      <c r="J35" s="71"/>
      <c r="K35" s="71"/>
    </row>
    <row r="36" customFormat="false" ht="13.9" hidden="false" customHeight="true" outlineLevel="0" collapsed="false">
      <c r="A36" s="100" t="n">
        <v>2</v>
      </c>
      <c r="B36" s="101" t="s">
        <v>94</v>
      </c>
      <c r="C36" s="101"/>
      <c r="D36" s="101"/>
      <c r="E36" s="101"/>
      <c r="F36" s="103" t="n">
        <v>514320</v>
      </c>
      <c r="G36" s="103"/>
      <c r="H36" s="70"/>
      <c r="I36" s="71"/>
      <c r="J36" s="71"/>
      <c r="K36" s="71"/>
    </row>
    <row r="37" customFormat="false" ht="13.9" hidden="false" customHeight="true" outlineLevel="0" collapsed="false">
      <c r="A37" s="100" t="n">
        <v>3</v>
      </c>
      <c r="B37" s="101" t="s">
        <v>95</v>
      </c>
      <c r="C37" s="101"/>
      <c r="D37" s="101"/>
      <c r="E37" s="101"/>
      <c r="F37" s="104" t="n">
        <v>1422</v>
      </c>
      <c r="G37" s="104"/>
      <c r="H37" s="70"/>
      <c r="I37" s="71"/>
      <c r="J37" s="71"/>
      <c r="K37" s="71"/>
    </row>
    <row r="38" customFormat="false" ht="13.9" hidden="false" customHeight="true" outlineLevel="0" collapsed="false">
      <c r="A38" s="100" t="n">
        <v>4</v>
      </c>
      <c r="B38" s="101" t="s">
        <v>96</v>
      </c>
      <c r="C38" s="101"/>
      <c r="D38" s="101"/>
      <c r="E38" s="101"/>
      <c r="F38" s="105" t="n">
        <v>45292</v>
      </c>
      <c r="G38" s="105"/>
      <c r="H38" s="70"/>
      <c r="I38" s="71"/>
      <c r="J38" s="71"/>
      <c r="K38" s="71"/>
    </row>
    <row r="39" customFormat="false" ht="13.8" hidden="false" customHeight="false" outlineLevel="0" collapsed="false">
      <c r="A39" s="106"/>
      <c r="B39" s="107"/>
      <c r="C39" s="107"/>
      <c r="D39" s="107"/>
      <c r="E39" s="107"/>
      <c r="F39" s="108"/>
      <c r="G39" s="108"/>
      <c r="H39" s="70"/>
      <c r="I39" s="71"/>
      <c r="J39" s="71"/>
      <c r="K39" s="71"/>
    </row>
    <row r="40" customFormat="false" ht="14.25" hidden="false" customHeight="true" outlineLevel="0" collapsed="false">
      <c r="A40" s="109" t="s">
        <v>97</v>
      </c>
      <c r="B40" s="109"/>
      <c r="C40" s="109"/>
      <c r="D40" s="109"/>
      <c r="E40" s="109"/>
      <c r="F40" s="109"/>
      <c r="G40" s="109"/>
      <c r="H40" s="70"/>
      <c r="I40" s="71"/>
      <c r="J40" s="71"/>
      <c r="K40" s="71"/>
    </row>
    <row r="41" customFormat="false" ht="14.25" hidden="false" customHeight="true" outlineLevel="0" collapsed="false">
      <c r="A41" s="109"/>
      <c r="B41" s="109"/>
      <c r="C41" s="109"/>
      <c r="D41" s="109"/>
      <c r="E41" s="109"/>
      <c r="F41" s="109"/>
      <c r="G41" s="109"/>
      <c r="H41" s="70"/>
      <c r="I41" s="71"/>
      <c r="J41" s="71"/>
      <c r="K41" s="71"/>
    </row>
    <row r="42" customFormat="false" ht="13.9" hidden="false" customHeight="true" outlineLevel="0" collapsed="false">
      <c r="A42" s="110" t="s">
        <v>98</v>
      </c>
      <c r="B42" s="110"/>
      <c r="C42" s="110"/>
      <c r="D42" s="110"/>
      <c r="E42" s="110"/>
      <c r="F42" s="110"/>
      <c r="G42" s="110"/>
      <c r="H42" s="70"/>
      <c r="I42" s="71"/>
      <c r="J42" s="71"/>
      <c r="K42" s="71"/>
    </row>
    <row r="43" customFormat="false" ht="13.9" hidden="false" customHeight="true" outlineLevel="0" collapsed="false">
      <c r="A43" s="110"/>
      <c r="B43" s="110"/>
      <c r="C43" s="110"/>
      <c r="D43" s="110"/>
      <c r="E43" s="110"/>
      <c r="F43" s="110"/>
      <c r="G43" s="110"/>
      <c r="H43" s="70"/>
      <c r="I43" s="71"/>
      <c r="J43" s="71"/>
      <c r="K43" s="71"/>
    </row>
    <row r="44" customFormat="false" ht="13.9" hidden="false" customHeight="true" outlineLevel="0" collapsed="false">
      <c r="A44" s="110"/>
      <c r="B44" s="110"/>
      <c r="C44" s="110"/>
      <c r="D44" s="110"/>
      <c r="E44" s="110"/>
      <c r="F44" s="110"/>
      <c r="G44" s="110"/>
      <c r="H44" s="70"/>
      <c r="I44" s="71"/>
      <c r="J44" s="71"/>
      <c r="K44" s="71"/>
    </row>
    <row r="45" customFormat="false" ht="14.25" hidden="false" customHeight="true" outlineLevel="0" collapsed="false">
      <c r="A45" s="111" t="s">
        <v>99</v>
      </c>
      <c r="B45" s="111"/>
      <c r="C45" s="111"/>
      <c r="D45" s="111"/>
      <c r="E45" s="111"/>
      <c r="F45" s="111"/>
      <c r="G45" s="111"/>
      <c r="H45" s="70"/>
      <c r="I45" s="71"/>
      <c r="J45" s="71"/>
      <c r="K45" s="71"/>
    </row>
    <row r="46" customFormat="false" ht="13.9" hidden="false" customHeight="true" outlineLevel="0" collapsed="false">
      <c r="A46" s="87" t="n">
        <v>1</v>
      </c>
      <c r="B46" s="88" t="s">
        <v>100</v>
      </c>
      <c r="C46" s="88"/>
      <c r="D46" s="88"/>
      <c r="E46" s="88"/>
      <c r="F46" s="88" t="s">
        <v>101</v>
      </c>
      <c r="G46" s="88"/>
      <c r="H46" s="70"/>
      <c r="I46" s="71"/>
      <c r="J46" s="71"/>
      <c r="K46" s="71"/>
    </row>
    <row r="47" customFormat="false" ht="13.9" hidden="false" customHeight="true" outlineLevel="0" collapsed="false">
      <c r="A47" s="112" t="s">
        <v>69</v>
      </c>
      <c r="B47" s="113" t="s">
        <v>102</v>
      </c>
      <c r="C47" s="113"/>
      <c r="D47" s="113"/>
      <c r="E47" s="113"/>
      <c r="F47" s="114" t="n">
        <f aca="false">F37</f>
        <v>1422</v>
      </c>
      <c r="G47" s="114"/>
      <c r="H47" s="70"/>
      <c r="I47" s="71"/>
      <c r="J47" s="71"/>
      <c r="K47" s="71"/>
    </row>
    <row r="48" customFormat="false" ht="13.9" hidden="false" customHeight="true" outlineLevel="0" collapsed="false">
      <c r="A48" s="230" t="s">
        <v>237</v>
      </c>
      <c r="B48" s="113" t="s">
        <v>238</v>
      </c>
      <c r="C48" s="113"/>
      <c r="D48" s="113"/>
      <c r="E48" s="231" t="n">
        <v>0.4</v>
      </c>
      <c r="F48" s="232" t="n">
        <f aca="false">E48*1412</f>
        <v>564.8</v>
      </c>
      <c r="G48" s="232" t="n">
        <f aca="false">SUM(F48:F48)</f>
        <v>564.8</v>
      </c>
      <c r="H48" s="70"/>
      <c r="I48" s="71"/>
      <c r="J48" s="71"/>
      <c r="K48" s="71"/>
    </row>
    <row r="49" customFormat="false" ht="13.9" hidden="false" customHeight="true" outlineLevel="0" collapsed="false">
      <c r="A49" s="115" t="s">
        <v>103</v>
      </c>
      <c r="B49" s="115"/>
      <c r="C49" s="115"/>
      <c r="D49" s="115"/>
      <c r="E49" s="115"/>
      <c r="F49" s="116" t="n">
        <f aca="false">SUM(F47:F48)</f>
        <v>1986.8</v>
      </c>
      <c r="G49" s="116" t="n">
        <f aca="false">SUM(G47:G48)</f>
        <v>564.8</v>
      </c>
      <c r="H49" s="70"/>
      <c r="I49" s="71"/>
      <c r="J49" s="71"/>
      <c r="K49" s="71"/>
    </row>
    <row r="50" customFormat="false" ht="13.9" hidden="false" customHeight="true" outlineLevel="0" collapsed="false">
      <c r="A50" s="110" t="s">
        <v>104</v>
      </c>
      <c r="B50" s="110"/>
      <c r="C50" s="110"/>
      <c r="D50" s="110"/>
      <c r="E50" s="110"/>
      <c r="F50" s="110"/>
      <c r="G50" s="110"/>
      <c r="H50" s="70"/>
      <c r="I50" s="71"/>
      <c r="J50" s="71"/>
      <c r="K50" s="71"/>
    </row>
    <row r="51" customFormat="false" ht="13.8" hidden="false" customHeight="false" outlineLevel="0" collapsed="false">
      <c r="A51" s="110"/>
      <c r="B51" s="110"/>
      <c r="C51" s="110"/>
      <c r="D51" s="110"/>
      <c r="E51" s="110"/>
      <c r="F51" s="110"/>
      <c r="G51" s="110"/>
      <c r="H51" s="70"/>
      <c r="I51" s="71"/>
      <c r="J51" s="71"/>
      <c r="K51" s="71"/>
    </row>
    <row r="52" customFormat="false" ht="13.8" hidden="false" customHeight="false" outlineLevel="0" collapsed="false">
      <c r="A52" s="110"/>
      <c r="B52" s="110"/>
      <c r="C52" s="110"/>
      <c r="D52" s="110"/>
      <c r="E52" s="110"/>
      <c r="F52" s="110"/>
      <c r="G52" s="110"/>
      <c r="H52" s="70"/>
      <c r="I52" s="71"/>
      <c r="J52" s="71"/>
      <c r="K52" s="71"/>
    </row>
    <row r="53" customFormat="false" ht="14.25" hidden="false" customHeight="true" outlineLevel="0" collapsed="false">
      <c r="A53" s="117" t="s">
        <v>105</v>
      </c>
      <c r="B53" s="117"/>
      <c r="C53" s="117"/>
      <c r="D53" s="117"/>
      <c r="E53" s="117"/>
      <c r="F53" s="117"/>
      <c r="G53" s="117"/>
      <c r="H53" s="70"/>
      <c r="I53" s="71"/>
      <c r="J53" s="71"/>
      <c r="K53" s="71"/>
    </row>
    <row r="54" customFormat="false" ht="13.8" hidden="false" customHeight="false" outlineLevel="0" collapsed="false">
      <c r="A54" s="97"/>
      <c r="B54" s="98"/>
      <c r="C54" s="98"/>
      <c r="D54" s="98"/>
      <c r="E54" s="98"/>
      <c r="F54" s="98"/>
      <c r="G54" s="98"/>
      <c r="H54" s="70"/>
      <c r="I54" s="71"/>
      <c r="J54" s="71"/>
      <c r="K54" s="71"/>
    </row>
    <row r="55" customFormat="false" ht="13.9" hidden="false" customHeight="true" outlineLevel="0" collapsed="false">
      <c r="A55" s="118" t="s">
        <v>106</v>
      </c>
      <c r="B55" s="118"/>
      <c r="C55" s="118"/>
      <c r="D55" s="118"/>
      <c r="E55" s="118"/>
      <c r="F55" s="118"/>
      <c r="G55" s="118"/>
      <c r="H55" s="70"/>
      <c r="I55" s="71"/>
      <c r="J55" s="71"/>
      <c r="K55" s="71"/>
    </row>
    <row r="56" customFormat="false" ht="14.25" hidden="false" customHeight="true" outlineLevel="0" collapsed="false">
      <c r="A56" s="119"/>
      <c r="B56" s="119"/>
      <c r="C56" s="119"/>
      <c r="D56" s="119"/>
      <c r="E56" s="119"/>
      <c r="F56" s="119"/>
      <c r="G56" s="119"/>
      <c r="H56" s="70"/>
      <c r="I56" s="71"/>
      <c r="J56" s="71"/>
      <c r="K56" s="71"/>
    </row>
    <row r="57" customFormat="false" ht="23.25" hidden="false" customHeight="true" outlineLevel="0" collapsed="false">
      <c r="A57" s="120" t="s">
        <v>107</v>
      </c>
      <c r="B57" s="120" t="s">
        <v>108</v>
      </c>
      <c r="C57" s="120"/>
      <c r="D57" s="120"/>
      <c r="E57" s="120"/>
      <c r="F57" s="120" t="s">
        <v>109</v>
      </c>
      <c r="G57" s="120" t="s">
        <v>101</v>
      </c>
      <c r="H57" s="70"/>
      <c r="I57" s="71"/>
      <c r="J57" s="71"/>
      <c r="K57" s="71"/>
    </row>
    <row r="58" customFormat="false" ht="13.9" hidden="false" customHeight="true" outlineLevel="0" collapsed="false">
      <c r="A58" s="121" t="s">
        <v>69</v>
      </c>
      <c r="B58" s="122" t="s">
        <v>110</v>
      </c>
      <c r="C58" s="122"/>
      <c r="D58" s="122"/>
      <c r="E58" s="122"/>
      <c r="F58" s="123" t="n">
        <f aca="false">1/12</f>
        <v>0.0833333333333333</v>
      </c>
      <c r="G58" s="124" t="n">
        <f aca="false">F49*F58</f>
        <v>165.566666666667</v>
      </c>
      <c r="H58" s="70"/>
      <c r="I58" s="71"/>
      <c r="J58" s="71"/>
      <c r="K58" s="71"/>
    </row>
    <row r="59" customFormat="false" ht="13.9" hidden="false" customHeight="true" outlineLevel="0" collapsed="false">
      <c r="A59" s="80" t="s">
        <v>72</v>
      </c>
      <c r="B59" s="125" t="s">
        <v>111</v>
      </c>
      <c r="C59" s="125"/>
      <c r="D59" s="125"/>
      <c r="E59" s="125"/>
      <c r="F59" s="126" t="n">
        <f aca="false">1/12/3</f>
        <v>0.0277777777777778</v>
      </c>
      <c r="G59" s="124" t="n">
        <f aca="false">F49*F59</f>
        <v>55.1888888888889</v>
      </c>
      <c r="H59" s="70"/>
      <c r="I59" s="71"/>
      <c r="J59" s="71"/>
      <c r="K59" s="71"/>
    </row>
    <row r="60" customFormat="false" ht="13.9" hidden="false" customHeight="true" outlineLevel="0" collapsed="false">
      <c r="A60" s="87" t="s">
        <v>103</v>
      </c>
      <c r="B60" s="87"/>
      <c r="C60" s="87"/>
      <c r="D60" s="87"/>
      <c r="E60" s="87"/>
      <c r="F60" s="127" t="n">
        <f aca="false">SUM(F58:F59)</f>
        <v>0.111111111111111</v>
      </c>
      <c r="G60" s="128" t="n">
        <f aca="false">SUM(G58:G59)</f>
        <v>220.755555555556</v>
      </c>
      <c r="H60" s="70"/>
      <c r="I60" s="71"/>
      <c r="J60" s="71"/>
      <c r="K60" s="71"/>
    </row>
    <row r="61" customFormat="false" ht="14.25" hidden="false" customHeight="true" outlineLevel="0" collapsed="false">
      <c r="A61" s="129" t="s">
        <v>112</v>
      </c>
      <c r="B61" s="129"/>
      <c r="C61" s="129"/>
      <c r="D61" s="129"/>
      <c r="E61" s="129"/>
      <c r="F61" s="129"/>
      <c r="G61" s="129"/>
      <c r="H61" s="70"/>
      <c r="I61" s="71"/>
      <c r="J61" s="71"/>
      <c r="K61" s="71"/>
    </row>
    <row r="62" customFormat="false" ht="13.8" hidden="false" customHeight="false" outlineLevel="0" collapsed="false">
      <c r="A62" s="129"/>
      <c r="B62" s="129"/>
      <c r="C62" s="129"/>
      <c r="D62" s="129"/>
      <c r="E62" s="129"/>
      <c r="F62" s="129"/>
      <c r="G62" s="129"/>
      <c r="H62" s="70"/>
      <c r="I62" s="71"/>
      <c r="J62" s="71"/>
      <c r="K62" s="71"/>
    </row>
    <row r="63" customFormat="false" ht="13.9" hidden="false" customHeight="true" outlineLevel="0" collapsed="false">
      <c r="A63" s="129"/>
      <c r="B63" s="129"/>
      <c r="C63" s="129"/>
      <c r="D63" s="129"/>
      <c r="E63" s="129"/>
      <c r="F63" s="129"/>
      <c r="G63" s="129"/>
      <c r="H63" s="70"/>
      <c r="I63" s="71"/>
      <c r="J63" s="71"/>
      <c r="K63" s="71"/>
    </row>
    <row r="64" customFormat="false" ht="19.5" hidden="false" customHeight="true" outlineLevel="0" collapsed="false">
      <c r="A64" s="130" t="s">
        <v>113</v>
      </c>
      <c r="B64" s="130"/>
      <c r="C64" s="130"/>
      <c r="D64" s="130"/>
      <c r="E64" s="130"/>
      <c r="F64" s="130"/>
      <c r="G64" s="130"/>
      <c r="H64" s="70"/>
      <c r="I64" s="71"/>
      <c r="J64" s="71"/>
      <c r="K64" s="71"/>
    </row>
    <row r="65" customFormat="false" ht="13.9" hidden="false" customHeight="true" outlineLevel="0" collapsed="false">
      <c r="A65" s="130"/>
      <c r="B65" s="130"/>
      <c r="C65" s="130"/>
      <c r="D65" s="130"/>
      <c r="E65" s="130"/>
      <c r="F65" s="130"/>
      <c r="G65" s="130"/>
      <c r="H65" s="70"/>
      <c r="I65" s="71"/>
      <c r="J65" s="71"/>
      <c r="K65" s="71"/>
    </row>
    <row r="66" customFormat="false" ht="13.9" hidden="false" customHeight="true" outlineLevel="0" collapsed="false">
      <c r="A66" s="130"/>
      <c r="B66" s="130"/>
      <c r="C66" s="130"/>
      <c r="D66" s="130"/>
      <c r="E66" s="130"/>
      <c r="F66" s="130"/>
      <c r="G66" s="130"/>
      <c r="H66" s="70"/>
      <c r="I66" s="71"/>
      <c r="J66" s="71"/>
      <c r="K66" s="71"/>
    </row>
    <row r="67" customFormat="false" ht="14.25" hidden="false" customHeight="true" outlineLevel="0" collapsed="false">
      <c r="A67" s="131" t="s">
        <v>114</v>
      </c>
      <c r="B67" s="131"/>
      <c r="C67" s="131"/>
      <c r="D67" s="131"/>
      <c r="E67" s="131"/>
      <c r="F67" s="131"/>
      <c r="G67" s="131"/>
      <c r="H67" s="70"/>
      <c r="I67" s="71"/>
      <c r="J67" s="71"/>
      <c r="K67" s="71"/>
    </row>
    <row r="68" customFormat="false" ht="9.75" hidden="false" customHeight="true" outlineLevel="0" collapsed="false">
      <c r="A68" s="131"/>
      <c r="B68" s="131"/>
      <c r="C68" s="131"/>
      <c r="D68" s="131"/>
      <c r="E68" s="131"/>
      <c r="F68" s="131"/>
      <c r="G68" s="131"/>
      <c r="H68" s="70"/>
      <c r="I68" s="71"/>
      <c r="J68" s="71"/>
      <c r="K68" s="71"/>
    </row>
    <row r="69" customFormat="false" ht="9.75" hidden="false" customHeight="true" outlineLevel="0" collapsed="false">
      <c r="A69" s="131"/>
      <c r="B69" s="131"/>
      <c r="C69" s="131"/>
      <c r="D69" s="131"/>
      <c r="E69" s="131"/>
      <c r="F69" s="131"/>
      <c r="G69" s="131"/>
      <c r="H69" s="70"/>
      <c r="I69" s="71"/>
      <c r="J69" s="71"/>
      <c r="K69" s="71"/>
    </row>
    <row r="70" customFormat="false" ht="14.25" hidden="false" customHeight="true" outlineLevel="0" collapsed="false">
      <c r="A70" s="132" t="s">
        <v>115</v>
      </c>
      <c r="B70" s="132"/>
      <c r="C70" s="132"/>
      <c r="D70" s="132"/>
      <c r="E70" s="132"/>
      <c r="F70" s="132"/>
      <c r="G70" s="133" t="n">
        <f aca="false">F49+G60</f>
        <v>2207.55555555556</v>
      </c>
      <c r="H70" s="70"/>
      <c r="I70" s="71"/>
      <c r="J70" s="71"/>
      <c r="K70" s="71"/>
    </row>
    <row r="71" customFormat="false" ht="13.8" hidden="false" customHeight="false" outlineLevel="0" collapsed="false">
      <c r="A71" s="106"/>
      <c r="B71" s="98"/>
      <c r="C71" s="98"/>
      <c r="D71" s="98"/>
      <c r="E71" s="98"/>
      <c r="F71" s="98"/>
      <c r="G71" s="98"/>
      <c r="H71" s="70"/>
      <c r="I71" s="71"/>
      <c r="J71" s="71"/>
      <c r="K71" s="71"/>
    </row>
    <row r="72" customFormat="false" ht="13.9" hidden="false" customHeight="true" outlineLevel="0" collapsed="false">
      <c r="A72" s="134" t="s">
        <v>116</v>
      </c>
      <c r="B72" s="135" t="s">
        <v>117</v>
      </c>
      <c r="C72" s="135"/>
      <c r="D72" s="135"/>
      <c r="E72" s="135"/>
      <c r="F72" s="135" t="s">
        <v>118</v>
      </c>
      <c r="G72" s="135" t="s">
        <v>101</v>
      </c>
      <c r="H72" s="70"/>
      <c r="I72" s="71"/>
      <c r="J72" s="71"/>
      <c r="K72" s="71"/>
    </row>
    <row r="73" customFormat="false" ht="13.9" hidden="false" customHeight="true" outlineLevel="0" collapsed="false">
      <c r="A73" s="136" t="s">
        <v>69</v>
      </c>
      <c r="B73" s="137" t="s">
        <v>119</v>
      </c>
      <c r="C73" s="137"/>
      <c r="D73" s="137"/>
      <c r="E73" s="137"/>
      <c r="F73" s="138" t="n">
        <v>0.2</v>
      </c>
      <c r="G73" s="139" t="n">
        <f aca="false">G70*F73</f>
        <v>441.511111111111</v>
      </c>
      <c r="H73" s="70"/>
      <c r="I73" s="71"/>
      <c r="J73" s="71"/>
      <c r="K73" s="71"/>
    </row>
    <row r="74" customFormat="false" ht="13.9" hidden="false" customHeight="true" outlineLevel="0" collapsed="false">
      <c r="A74" s="136" t="s">
        <v>72</v>
      </c>
      <c r="B74" s="137" t="s">
        <v>120</v>
      </c>
      <c r="C74" s="137"/>
      <c r="D74" s="137"/>
      <c r="E74" s="137"/>
      <c r="F74" s="138" t="n">
        <v>0.025</v>
      </c>
      <c r="G74" s="139" t="n">
        <f aca="false">G70*F74</f>
        <v>55.1888888888889</v>
      </c>
      <c r="H74" s="70"/>
      <c r="I74" s="71"/>
      <c r="J74" s="71"/>
      <c r="K74" s="71"/>
    </row>
    <row r="75" customFormat="false" ht="13.9" hidden="false" customHeight="true" outlineLevel="0" collapsed="false">
      <c r="A75" s="136" t="s">
        <v>75</v>
      </c>
      <c r="B75" s="137" t="s">
        <v>121</v>
      </c>
      <c r="C75" s="137"/>
      <c r="D75" s="137"/>
      <c r="E75" s="137"/>
      <c r="F75" s="138" t="n">
        <v>0.03</v>
      </c>
      <c r="G75" s="139" t="n">
        <f aca="false">G70*F75</f>
        <v>66.2266666666667</v>
      </c>
      <c r="H75" s="70"/>
      <c r="I75" s="71"/>
      <c r="J75" s="71"/>
      <c r="K75" s="71"/>
    </row>
    <row r="76" customFormat="false" ht="13.9" hidden="false" customHeight="true" outlineLevel="0" collapsed="false">
      <c r="A76" s="136" t="s">
        <v>78</v>
      </c>
      <c r="B76" s="137" t="s">
        <v>122</v>
      </c>
      <c r="C76" s="137"/>
      <c r="D76" s="137"/>
      <c r="E76" s="137"/>
      <c r="F76" s="138" t="n">
        <v>0.015</v>
      </c>
      <c r="G76" s="139" t="n">
        <f aca="false">G70*F76</f>
        <v>33.1133333333333</v>
      </c>
      <c r="H76" s="70"/>
      <c r="I76" s="71"/>
      <c r="J76" s="71"/>
      <c r="K76" s="71"/>
    </row>
    <row r="77" customFormat="false" ht="13.9" hidden="false" customHeight="true" outlineLevel="0" collapsed="false">
      <c r="A77" s="136" t="s">
        <v>123</v>
      </c>
      <c r="B77" s="137" t="s">
        <v>124</v>
      </c>
      <c r="C77" s="137"/>
      <c r="D77" s="137"/>
      <c r="E77" s="137"/>
      <c r="F77" s="138" t="n">
        <v>0.01</v>
      </c>
      <c r="G77" s="139" t="n">
        <f aca="false">G70*F77</f>
        <v>22.0755555555556</v>
      </c>
      <c r="H77" s="70"/>
      <c r="I77" s="71"/>
      <c r="J77" s="71"/>
      <c r="K77" s="71"/>
    </row>
    <row r="78" customFormat="false" ht="13.9" hidden="false" customHeight="true" outlineLevel="0" collapsed="false">
      <c r="A78" s="136" t="s">
        <v>125</v>
      </c>
      <c r="B78" s="137" t="s">
        <v>126</v>
      </c>
      <c r="C78" s="137"/>
      <c r="D78" s="137"/>
      <c r="E78" s="137"/>
      <c r="F78" s="138" t="n">
        <v>0.006</v>
      </c>
      <c r="G78" s="139" t="n">
        <f aca="false">G70*F78</f>
        <v>13.2453333333333</v>
      </c>
      <c r="H78" s="70"/>
      <c r="I78" s="71"/>
      <c r="J78" s="71"/>
      <c r="K78" s="71"/>
    </row>
    <row r="79" customFormat="false" ht="13.9" hidden="false" customHeight="true" outlineLevel="0" collapsed="false">
      <c r="A79" s="136" t="s">
        <v>127</v>
      </c>
      <c r="B79" s="101" t="s">
        <v>128</v>
      </c>
      <c r="C79" s="101"/>
      <c r="D79" s="101"/>
      <c r="E79" s="101"/>
      <c r="F79" s="138" t="n">
        <v>0.002</v>
      </c>
      <c r="G79" s="139" t="n">
        <f aca="false">G70*F79</f>
        <v>4.41511111111111</v>
      </c>
      <c r="H79" s="70"/>
      <c r="I79" s="71"/>
      <c r="J79" s="71"/>
      <c r="K79" s="71"/>
    </row>
    <row r="80" customFormat="false" ht="13.9" hidden="false" customHeight="true" outlineLevel="0" collapsed="false">
      <c r="A80" s="136" t="s">
        <v>129</v>
      </c>
      <c r="B80" s="101" t="s">
        <v>130</v>
      </c>
      <c r="C80" s="101"/>
      <c r="D80" s="101"/>
      <c r="E80" s="101"/>
      <c r="F80" s="138" t="n">
        <v>0.08</v>
      </c>
      <c r="G80" s="139" t="n">
        <f aca="false">G70*F80</f>
        <v>176.604444444444</v>
      </c>
      <c r="H80" s="70"/>
      <c r="I80" s="71"/>
      <c r="J80" s="71"/>
      <c r="K80" s="71"/>
    </row>
    <row r="81" customFormat="false" ht="14.25" hidden="false" customHeight="true" outlineLevel="0" collapsed="false">
      <c r="A81" s="134" t="s">
        <v>103</v>
      </c>
      <c r="B81" s="134"/>
      <c r="C81" s="134"/>
      <c r="D81" s="134"/>
      <c r="E81" s="134"/>
      <c r="F81" s="140" t="n">
        <v>0.368</v>
      </c>
      <c r="G81" s="141" t="n">
        <f aca="false">G70*F81</f>
        <v>812.380444444445</v>
      </c>
      <c r="H81" s="70"/>
      <c r="I81" s="71"/>
      <c r="J81" s="71"/>
      <c r="K81" s="71"/>
    </row>
    <row r="82" customFormat="false" ht="13.9" hidden="false" customHeight="true" outlineLevel="0" collapsed="false">
      <c r="A82" s="79"/>
      <c r="B82" s="98"/>
      <c r="C82" s="98"/>
      <c r="D82" s="98"/>
      <c r="E82" s="98"/>
      <c r="F82" s="98"/>
      <c r="G82" s="98"/>
      <c r="H82" s="70"/>
      <c r="I82" s="71"/>
      <c r="J82" s="71"/>
      <c r="K82" s="71"/>
    </row>
    <row r="83" customFormat="false" ht="14.25" hidden="false" customHeight="true" outlineLevel="0" collapsed="false">
      <c r="A83" s="142" t="s">
        <v>131</v>
      </c>
      <c r="B83" s="142"/>
      <c r="C83" s="142"/>
      <c r="D83" s="142"/>
      <c r="E83" s="142"/>
      <c r="F83" s="142"/>
      <c r="G83" s="142"/>
      <c r="H83" s="70"/>
      <c r="I83" s="71"/>
      <c r="J83" s="71"/>
      <c r="K83" s="71"/>
    </row>
    <row r="84" customFormat="false" ht="13.9" hidden="false" customHeight="true" outlineLevel="0" collapsed="false">
      <c r="A84" s="142"/>
      <c r="B84" s="142"/>
      <c r="C84" s="142"/>
      <c r="D84" s="142"/>
      <c r="E84" s="142"/>
      <c r="F84" s="142"/>
      <c r="G84" s="142"/>
      <c r="H84" s="70"/>
      <c r="I84" s="71"/>
      <c r="J84" s="71"/>
      <c r="K84" s="71"/>
    </row>
    <row r="85" customFormat="false" ht="14.25" hidden="false" customHeight="true" outlineLevel="0" collapsed="false">
      <c r="A85" s="142" t="s">
        <v>132</v>
      </c>
      <c r="B85" s="142"/>
      <c r="C85" s="142"/>
      <c r="D85" s="142"/>
      <c r="E85" s="142"/>
      <c r="F85" s="142"/>
      <c r="G85" s="142"/>
      <c r="H85" s="70"/>
      <c r="I85" s="71"/>
      <c r="J85" s="71"/>
      <c r="K85" s="71"/>
    </row>
    <row r="86" customFormat="false" ht="13.7" hidden="false" customHeight="true" outlineLevel="0" collapsed="false">
      <c r="A86" s="142"/>
      <c r="B86" s="142"/>
      <c r="C86" s="142"/>
      <c r="D86" s="142"/>
      <c r="E86" s="142"/>
      <c r="F86" s="142"/>
      <c r="G86" s="142"/>
      <c r="H86" s="70"/>
      <c r="I86" s="71"/>
      <c r="J86" s="71"/>
      <c r="K86" s="71"/>
    </row>
    <row r="87" customFormat="false" ht="36.75" hidden="false" customHeight="true" outlineLevel="0" collapsed="false">
      <c r="A87" s="143" t="s">
        <v>133</v>
      </c>
      <c r="B87" s="143"/>
      <c r="C87" s="143"/>
      <c r="D87" s="143"/>
      <c r="E87" s="143"/>
      <c r="F87" s="143"/>
      <c r="G87" s="143"/>
      <c r="H87" s="144"/>
      <c r="I87" s="144"/>
    </row>
    <row r="88" customFormat="false" ht="19.35" hidden="false" customHeight="true" outlineLevel="0" collapsed="false">
      <c r="A88" s="142" t="s">
        <v>134</v>
      </c>
      <c r="B88" s="142"/>
      <c r="C88" s="142"/>
      <c r="D88" s="142"/>
      <c r="E88" s="142"/>
      <c r="F88" s="142"/>
      <c r="G88" s="142"/>
      <c r="H88" s="70"/>
      <c r="I88" s="71"/>
      <c r="J88" s="71"/>
      <c r="K88" s="71"/>
    </row>
    <row r="89" customFormat="false" ht="13.8" hidden="false" customHeight="false" outlineLevel="0" collapsed="false">
      <c r="A89" s="93"/>
      <c r="B89" s="93"/>
      <c r="C89" s="93"/>
      <c r="D89" s="93"/>
      <c r="E89" s="93"/>
      <c r="F89" s="93"/>
      <c r="G89" s="93"/>
      <c r="H89" s="70"/>
      <c r="I89" s="71"/>
      <c r="J89" s="71"/>
      <c r="K89" s="71"/>
    </row>
    <row r="90" customFormat="false" ht="13.8" hidden="false" customHeight="false" outlineLevel="0" collapsed="false">
      <c r="A90" s="145" t="s">
        <v>135</v>
      </c>
      <c r="B90" s="145"/>
      <c r="C90" s="145"/>
      <c r="D90" s="145"/>
      <c r="E90" s="145"/>
      <c r="F90" s="145"/>
      <c r="G90" s="145"/>
      <c r="H90" s="70"/>
      <c r="I90" s="71"/>
      <c r="J90" s="71"/>
      <c r="K90" s="71"/>
    </row>
    <row r="91" customFormat="false" ht="13.9" hidden="false" customHeight="true" outlineLevel="0" collapsed="false">
      <c r="A91" s="79"/>
      <c r="B91" s="98"/>
      <c r="C91" s="98"/>
      <c r="D91" s="98"/>
      <c r="E91" s="98"/>
      <c r="F91" s="98"/>
      <c r="G91" s="98"/>
      <c r="H91" s="70"/>
      <c r="I91" s="71"/>
      <c r="J91" s="71"/>
      <c r="K91" s="71"/>
    </row>
    <row r="92" customFormat="false" ht="14.25" hidden="false" customHeight="true" outlineLevel="0" collapsed="false">
      <c r="A92" s="146" t="s">
        <v>136</v>
      </c>
      <c r="B92" s="146" t="s">
        <v>137</v>
      </c>
      <c r="C92" s="146"/>
      <c r="D92" s="146"/>
      <c r="E92" s="146"/>
      <c r="F92" s="147" t="s">
        <v>101</v>
      </c>
      <c r="G92" s="147"/>
      <c r="H92" s="70"/>
      <c r="I92" s="71"/>
      <c r="J92" s="71"/>
      <c r="K92" s="71"/>
    </row>
    <row r="93" customFormat="false" ht="14.25" hidden="false" customHeight="true" outlineLevel="0" collapsed="false">
      <c r="A93" s="148" t="s">
        <v>69</v>
      </c>
      <c r="B93" s="149" t="s">
        <v>138</v>
      </c>
      <c r="C93" s="149"/>
      <c r="D93" s="149"/>
      <c r="E93" s="149"/>
      <c r="F93" s="150" t="n">
        <f aca="false">(5*2*22)-6%*F47</f>
        <v>134.68</v>
      </c>
      <c r="G93" s="150"/>
      <c r="H93" s="70"/>
      <c r="I93" s="71"/>
      <c r="J93" s="71"/>
      <c r="K93" s="71"/>
    </row>
    <row r="94" customFormat="false" ht="13.8" hidden="false" customHeight="true" outlineLevel="0" collapsed="false">
      <c r="A94" s="148" t="s">
        <v>72</v>
      </c>
      <c r="B94" s="149" t="s">
        <v>139</v>
      </c>
      <c r="C94" s="149"/>
      <c r="D94" s="149"/>
      <c r="E94" s="149"/>
      <c r="F94" s="150" t="n">
        <f aca="false">22*11</f>
        <v>242</v>
      </c>
      <c r="G94" s="150"/>
      <c r="H94" s="70"/>
      <c r="I94" s="71"/>
      <c r="J94" s="71"/>
      <c r="K94" s="71"/>
    </row>
    <row r="95" customFormat="false" ht="13.8" hidden="false" customHeight="true" outlineLevel="0" collapsed="false">
      <c r="A95" s="151" t="s">
        <v>75</v>
      </c>
      <c r="B95" s="152" t="s">
        <v>140</v>
      </c>
      <c r="C95" s="152"/>
      <c r="D95" s="152"/>
      <c r="E95" s="152"/>
      <c r="F95" s="153" t="n">
        <v>132.14</v>
      </c>
      <c r="G95" s="153"/>
      <c r="H95" s="70"/>
      <c r="I95" s="71"/>
      <c r="J95" s="71"/>
      <c r="K95" s="71"/>
    </row>
    <row r="96" customFormat="false" ht="13.8" hidden="false" customHeight="true" outlineLevel="0" collapsed="false">
      <c r="A96" s="148" t="s">
        <v>78</v>
      </c>
      <c r="B96" s="152" t="s">
        <v>141</v>
      </c>
      <c r="C96" s="152"/>
      <c r="D96" s="152"/>
      <c r="E96" s="152"/>
      <c r="F96" s="153" t="n">
        <v>74.85</v>
      </c>
      <c r="G96" s="153"/>
      <c r="H96" s="70"/>
      <c r="I96" s="71"/>
      <c r="J96" s="71"/>
      <c r="K96" s="71"/>
    </row>
    <row r="97" customFormat="false" ht="13.8" hidden="false" customHeight="true" outlineLevel="0" collapsed="false">
      <c r="A97" s="154" t="s">
        <v>123</v>
      </c>
      <c r="B97" s="155" t="s">
        <v>142</v>
      </c>
      <c r="C97" s="155"/>
      <c r="D97" s="155"/>
      <c r="E97" s="155"/>
      <c r="F97" s="153" t="n">
        <v>0</v>
      </c>
      <c r="G97" s="153"/>
      <c r="H97" s="70"/>
      <c r="I97" s="71"/>
      <c r="J97" s="71"/>
      <c r="K97" s="71"/>
    </row>
    <row r="98" customFormat="false" ht="13.8" hidden="false" customHeight="true" outlineLevel="0" collapsed="false">
      <c r="A98" s="140" t="s">
        <v>103</v>
      </c>
      <c r="B98" s="140"/>
      <c r="C98" s="140"/>
      <c r="D98" s="140"/>
      <c r="E98" s="140"/>
      <c r="F98" s="156" t="n">
        <f aca="false">SUM(F93:F97)</f>
        <v>583.67</v>
      </c>
      <c r="G98" s="156"/>
      <c r="H98" s="70"/>
      <c r="I98" s="71"/>
      <c r="J98" s="71"/>
      <c r="K98" s="71"/>
    </row>
    <row r="99" customFormat="false" ht="10.9" hidden="false" customHeight="true" outlineLevel="0" collapsed="false">
      <c r="A99" s="89"/>
      <c r="B99" s="89"/>
      <c r="C99" s="89"/>
      <c r="D99" s="89"/>
      <c r="E99" s="89"/>
      <c r="F99" s="89"/>
      <c r="G99" s="89"/>
      <c r="H99" s="70"/>
      <c r="I99" s="71"/>
      <c r="J99" s="71"/>
      <c r="K99" s="71"/>
    </row>
    <row r="100" customFormat="false" ht="14.25" hidden="false" customHeight="true" outlineLevel="0" collapsed="false">
      <c r="A100" s="142" t="s">
        <v>143</v>
      </c>
      <c r="B100" s="142"/>
      <c r="C100" s="142"/>
      <c r="D100" s="142"/>
      <c r="E100" s="142"/>
      <c r="F100" s="142"/>
      <c r="G100" s="142"/>
      <c r="H100" s="70"/>
      <c r="I100" s="71"/>
      <c r="J100" s="71"/>
      <c r="K100" s="71"/>
    </row>
    <row r="101" customFormat="false" ht="12" hidden="false" customHeight="true" outlineLevel="0" collapsed="false">
      <c r="A101" s="157"/>
      <c r="B101" s="157"/>
      <c r="C101" s="157"/>
      <c r="D101" s="157"/>
      <c r="E101" s="157"/>
      <c r="F101" s="157"/>
      <c r="G101" s="157"/>
      <c r="H101" s="70"/>
      <c r="I101" s="71"/>
      <c r="J101" s="71"/>
      <c r="K101" s="71"/>
    </row>
    <row r="102" customFormat="false" ht="15.75" hidden="false" customHeight="true" outlineLevel="0" collapsed="false">
      <c r="A102" s="142" t="s">
        <v>144</v>
      </c>
      <c r="B102" s="142"/>
      <c r="C102" s="142"/>
      <c r="D102" s="142"/>
      <c r="E102" s="142"/>
      <c r="F102" s="142"/>
      <c r="G102" s="142"/>
      <c r="H102" s="70"/>
      <c r="I102" s="71"/>
      <c r="J102" s="71"/>
      <c r="K102" s="71"/>
    </row>
    <row r="103" customFormat="false" ht="12" hidden="false" customHeight="true" outlineLevel="0" collapsed="false">
      <c r="A103" s="142"/>
      <c r="B103" s="142"/>
      <c r="C103" s="142"/>
      <c r="D103" s="142"/>
      <c r="E103" s="142"/>
      <c r="F103" s="142"/>
      <c r="G103" s="142"/>
      <c r="H103" s="70"/>
      <c r="I103" s="71"/>
      <c r="J103" s="71"/>
      <c r="K103" s="71"/>
    </row>
    <row r="104" customFormat="false" ht="11.45" hidden="false" customHeight="true" outlineLevel="0" collapsed="false">
      <c r="A104" s="158"/>
      <c r="B104" s="158"/>
      <c r="C104" s="158"/>
      <c r="D104" s="158"/>
      <c r="E104" s="158"/>
      <c r="F104" s="158"/>
      <c r="G104" s="158"/>
      <c r="H104" s="70"/>
      <c r="I104" s="71"/>
      <c r="J104" s="71"/>
      <c r="K104" s="71"/>
    </row>
    <row r="105" customFormat="false" ht="27" hidden="false" customHeight="true" outlineLevel="0" collapsed="false">
      <c r="A105" s="130" t="s">
        <v>145</v>
      </c>
      <c r="B105" s="130"/>
      <c r="C105" s="130"/>
      <c r="D105" s="130"/>
      <c r="E105" s="130"/>
      <c r="F105" s="130"/>
      <c r="G105" s="130"/>
      <c r="H105" s="70"/>
      <c r="I105" s="71"/>
      <c r="J105" s="71"/>
      <c r="K105" s="71"/>
    </row>
    <row r="106" customFormat="false" ht="13.9" hidden="false" customHeight="true" outlineLevel="0" collapsed="false">
      <c r="A106" s="71"/>
      <c r="B106" s="157"/>
      <c r="C106" s="157"/>
      <c r="D106" s="157"/>
      <c r="E106" s="157"/>
      <c r="F106" s="157"/>
      <c r="G106" s="157"/>
      <c r="H106" s="70"/>
      <c r="I106" s="71"/>
      <c r="J106" s="71"/>
      <c r="K106" s="71"/>
    </row>
    <row r="107" customFormat="false" ht="14.25" hidden="false" customHeight="true" outlineLevel="0" collapsed="false">
      <c r="A107" s="92" t="s">
        <v>146</v>
      </c>
      <c r="B107" s="92"/>
      <c r="C107" s="92"/>
      <c r="D107" s="92"/>
      <c r="E107" s="92"/>
      <c r="F107" s="92"/>
      <c r="G107" s="92"/>
      <c r="H107" s="70"/>
      <c r="I107" s="71"/>
      <c r="J107" s="71"/>
      <c r="K107" s="71"/>
    </row>
    <row r="108" customFormat="false" ht="13.9" hidden="false" customHeight="true" outlineLevel="0" collapsed="false">
      <c r="A108" s="71"/>
      <c r="B108" s="71"/>
      <c r="C108" s="71"/>
      <c r="D108" s="71"/>
      <c r="E108" s="71"/>
      <c r="F108" s="71"/>
      <c r="G108" s="71"/>
      <c r="H108" s="70"/>
      <c r="I108" s="71"/>
      <c r="J108" s="71"/>
      <c r="K108" s="71"/>
    </row>
    <row r="109" customFormat="false" ht="13.8" hidden="false" customHeight="true" outlineLevel="0" collapsed="false">
      <c r="A109" s="134" t="n">
        <v>2</v>
      </c>
      <c r="B109" s="159" t="s">
        <v>147</v>
      </c>
      <c r="C109" s="159"/>
      <c r="D109" s="159"/>
      <c r="E109" s="159"/>
      <c r="F109" s="134" t="s">
        <v>101</v>
      </c>
      <c r="G109" s="134"/>
      <c r="H109" s="70"/>
      <c r="I109" s="71"/>
      <c r="J109" s="71"/>
      <c r="K109" s="71"/>
    </row>
    <row r="110" customFormat="false" ht="13.8" hidden="false" customHeight="true" outlineLevel="0" collapsed="false">
      <c r="A110" s="136" t="s">
        <v>107</v>
      </c>
      <c r="B110" s="101" t="s">
        <v>108</v>
      </c>
      <c r="C110" s="101"/>
      <c r="D110" s="101"/>
      <c r="E110" s="101"/>
      <c r="F110" s="160" t="n">
        <f aca="false">G60</f>
        <v>220.755555555556</v>
      </c>
      <c r="G110" s="160"/>
      <c r="H110" s="70"/>
      <c r="I110" s="71"/>
      <c r="J110" s="71"/>
      <c r="K110" s="71"/>
    </row>
    <row r="111" customFormat="false" ht="13.9" hidden="false" customHeight="true" outlineLevel="0" collapsed="false">
      <c r="A111" s="136" t="s">
        <v>116</v>
      </c>
      <c r="B111" s="101" t="s">
        <v>117</v>
      </c>
      <c r="C111" s="101"/>
      <c r="D111" s="101"/>
      <c r="E111" s="101"/>
      <c r="F111" s="160" t="n">
        <f aca="false">G81</f>
        <v>812.380444444445</v>
      </c>
      <c r="G111" s="160"/>
      <c r="H111" s="70"/>
      <c r="I111" s="71"/>
      <c r="J111" s="71"/>
      <c r="K111" s="71"/>
    </row>
    <row r="112" customFormat="false" ht="13.9" hidden="false" customHeight="true" outlineLevel="0" collapsed="false">
      <c r="A112" s="136" t="s">
        <v>136</v>
      </c>
      <c r="B112" s="101" t="s">
        <v>137</v>
      </c>
      <c r="C112" s="101"/>
      <c r="D112" s="101"/>
      <c r="E112" s="101"/>
      <c r="F112" s="160" t="n">
        <f aca="false">F98</f>
        <v>583.67</v>
      </c>
      <c r="G112" s="160"/>
      <c r="H112" s="70"/>
      <c r="I112" s="71"/>
      <c r="J112" s="71"/>
      <c r="K112" s="71"/>
    </row>
    <row r="113" customFormat="false" ht="14.25" hidden="false" customHeight="true" outlineLevel="0" collapsed="false">
      <c r="A113" s="159" t="s">
        <v>103</v>
      </c>
      <c r="B113" s="159"/>
      <c r="C113" s="159"/>
      <c r="D113" s="159"/>
      <c r="E113" s="159"/>
      <c r="F113" s="161" t="n">
        <f aca="false">F110+F111+F112</f>
        <v>1616.806</v>
      </c>
      <c r="G113" s="161"/>
      <c r="H113" s="70"/>
      <c r="I113" s="71"/>
      <c r="J113" s="71"/>
      <c r="K113" s="71"/>
    </row>
    <row r="114" customFormat="false" ht="13.8" hidden="false" customHeight="false" outlineLevel="0" collapsed="false">
      <c r="A114" s="98"/>
      <c r="B114" s="98"/>
      <c r="C114" s="98"/>
      <c r="D114" s="98"/>
      <c r="E114" s="98"/>
      <c r="F114" s="98"/>
      <c r="G114" s="98"/>
      <c r="H114" s="70"/>
      <c r="I114" s="71"/>
      <c r="J114" s="71"/>
      <c r="K114" s="71"/>
    </row>
    <row r="115" customFormat="false" ht="13.8" hidden="false" customHeight="false" outlineLevel="0" collapsed="false">
      <c r="A115" s="117" t="s">
        <v>148</v>
      </c>
      <c r="B115" s="117"/>
      <c r="C115" s="117"/>
      <c r="D115" s="117"/>
      <c r="E115" s="117"/>
      <c r="F115" s="117"/>
      <c r="G115" s="117"/>
      <c r="H115" s="70"/>
      <c r="I115" s="71"/>
      <c r="J115" s="71"/>
      <c r="K115" s="71"/>
    </row>
    <row r="116" customFormat="false" ht="13.9" hidden="false" customHeight="true" outlineLevel="0" collapsed="false">
      <c r="A116" s="71"/>
      <c r="B116" s="98"/>
      <c r="C116" s="98"/>
      <c r="D116" s="98"/>
      <c r="E116" s="98"/>
      <c r="F116" s="98"/>
      <c r="G116" s="98"/>
      <c r="H116" s="70"/>
      <c r="I116" s="71"/>
    </row>
    <row r="117" customFormat="false" ht="13.9" hidden="false" customHeight="true" outlineLevel="0" collapsed="false">
      <c r="A117" s="120" t="n">
        <v>3</v>
      </c>
      <c r="B117" s="120" t="s">
        <v>149</v>
      </c>
      <c r="C117" s="120"/>
      <c r="D117" s="120"/>
      <c r="E117" s="120"/>
      <c r="F117" s="120" t="s">
        <v>109</v>
      </c>
      <c r="G117" s="120" t="s">
        <v>101</v>
      </c>
      <c r="H117" s="70"/>
      <c r="I117" s="71"/>
    </row>
    <row r="118" customFormat="false" ht="14.25" hidden="false" customHeight="true" outlineLevel="0" collapsed="false">
      <c r="A118" s="121" t="s">
        <v>69</v>
      </c>
      <c r="B118" s="162" t="s">
        <v>150</v>
      </c>
      <c r="C118" s="162"/>
      <c r="D118" s="162"/>
      <c r="E118" s="162"/>
      <c r="F118" s="163" t="n">
        <v>0.0042</v>
      </c>
      <c r="G118" s="164" t="n">
        <f aca="false">$F$49*F118</f>
        <v>8.34456</v>
      </c>
      <c r="H118" s="70"/>
      <c r="I118" s="71"/>
    </row>
    <row r="119" customFormat="false" ht="14.25" hidden="false" customHeight="true" outlineLevel="0" collapsed="false">
      <c r="A119" s="80" t="s">
        <v>72</v>
      </c>
      <c r="B119" s="162" t="s">
        <v>151</v>
      </c>
      <c r="C119" s="162"/>
      <c r="D119" s="162"/>
      <c r="E119" s="162"/>
      <c r="F119" s="165" t="n">
        <f aca="false">0.08*F118</f>
        <v>0.000336</v>
      </c>
      <c r="G119" s="164" t="n">
        <f aca="false">$F$49*F119</f>
        <v>0.6675648</v>
      </c>
      <c r="H119" s="70"/>
      <c r="I119" s="71"/>
    </row>
    <row r="120" customFormat="false" ht="13.8" hidden="false" customHeight="true" outlineLevel="0" collapsed="false">
      <c r="A120" s="80" t="s">
        <v>75</v>
      </c>
      <c r="B120" s="162" t="s">
        <v>152</v>
      </c>
      <c r="C120" s="162"/>
      <c r="D120" s="162"/>
      <c r="E120" s="162"/>
      <c r="F120" s="165" t="n">
        <v>0.04</v>
      </c>
      <c r="G120" s="164" t="n">
        <f aca="false">$F$49*F120</f>
        <v>79.472</v>
      </c>
      <c r="H120" s="70"/>
      <c r="I120" s="71"/>
    </row>
    <row r="121" customFormat="false" ht="14.25" hidden="false" customHeight="true" outlineLevel="0" collapsed="false">
      <c r="A121" s="80" t="s">
        <v>78</v>
      </c>
      <c r="B121" s="162" t="s">
        <v>153</v>
      </c>
      <c r="C121" s="162"/>
      <c r="D121" s="162"/>
      <c r="E121" s="162"/>
      <c r="F121" s="165" t="n">
        <v>0.0194</v>
      </c>
      <c r="G121" s="164" t="n">
        <f aca="false">$F$49*F121</f>
        <v>38.54392</v>
      </c>
      <c r="H121" s="70"/>
      <c r="I121" s="71"/>
    </row>
    <row r="122" customFormat="false" ht="13.8" hidden="false" customHeight="true" outlineLevel="0" collapsed="false">
      <c r="A122" s="80" t="s">
        <v>123</v>
      </c>
      <c r="B122" s="162" t="s">
        <v>154</v>
      </c>
      <c r="C122" s="162"/>
      <c r="D122" s="162"/>
      <c r="E122" s="162"/>
      <c r="F122" s="165" t="n">
        <f aca="false">F121*F81</f>
        <v>0.0071392</v>
      </c>
      <c r="G122" s="164" t="n">
        <f aca="false">$F$49*F122</f>
        <v>14.18416256</v>
      </c>
      <c r="H122" s="70"/>
      <c r="I122" s="71"/>
    </row>
    <row r="123" customFormat="false" ht="13.9" hidden="false" customHeight="true" outlineLevel="0" collapsed="false">
      <c r="A123" s="166"/>
      <c r="B123" s="146" t="s">
        <v>155</v>
      </c>
      <c r="C123" s="146"/>
      <c r="D123" s="146"/>
      <c r="E123" s="146"/>
      <c r="F123" s="167" t="n">
        <f aca="false">SUM(F118:F122)</f>
        <v>0.0710752</v>
      </c>
      <c r="G123" s="168" t="n">
        <f aca="false">SUM(G118:G122)</f>
        <v>141.21220736</v>
      </c>
      <c r="H123" s="70"/>
      <c r="I123" s="71"/>
    </row>
    <row r="124" customFormat="false" ht="13.9" hidden="false" customHeight="true" outlineLevel="0" collapsed="false">
      <c r="A124" s="169"/>
      <c r="B124" s="170"/>
      <c r="C124" s="170"/>
      <c r="D124" s="170"/>
      <c r="E124" s="170"/>
      <c r="F124" s="171"/>
      <c r="G124" s="172"/>
      <c r="H124" s="70"/>
      <c r="I124" s="71"/>
    </row>
    <row r="125" customFormat="false" ht="13.9" hidden="false" customHeight="true" outlineLevel="0" collapsed="false">
      <c r="A125" s="173" t="s">
        <v>156</v>
      </c>
      <c r="B125" s="173"/>
      <c r="C125" s="173"/>
      <c r="D125" s="173"/>
      <c r="E125" s="173"/>
      <c r="F125" s="173"/>
      <c r="G125" s="173"/>
      <c r="H125" s="70"/>
      <c r="I125" s="71"/>
    </row>
    <row r="126" customFormat="false" ht="13.9" hidden="false" customHeight="true" outlineLevel="0" collapsed="false">
      <c r="A126" s="173"/>
      <c r="B126" s="173"/>
      <c r="C126" s="173"/>
      <c r="D126" s="173"/>
      <c r="E126" s="173"/>
      <c r="F126" s="173"/>
      <c r="G126" s="173"/>
      <c r="H126" s="70"/>
      <c r="I126" s="71"/>
    </row>
    <row r="127" customFormat="false" ht="13.9" hidden="false" customHeight="true" outlineLevel="0" collapsed="false">
      <c r="A127" s="173"/>
      <c r="B127" s="173"/>
      <c r="C127" s="173"/>
      <c r="D127" s="173"/>
      <c r="E127" s="173"/>
      <c r="F127" s="173"/>
      <c r="G127" s="173"/>
      <c r="H127" s="70"/>
      <c r="I127" s="71"/>
    </row>
    <row r="128" customFormat="false" ht="27.95" hidden="false" customHeight="true" outlineLevel="0" collapsed="false">
      <c r="A128" s="173"/>
      <c r="B128" s="173"/>
      <c r="C128" s="173"/>
      <c r="D128" s="173"/>
      <c r="E128" s="173"/>
      <c r="F128" s="173"/>
      <c r="G128" s="173"/>
      <c r="H128" s="70"/>
      <c r="I128" s="71"/>
    </row>
    <row r="129" customFormat="false" ht="34.8" hidden="false" customHeight="true" outlineLevel="0" collapsed="false">
      <c r="A129" s="174" t="s">
        <v>157</v>
      </c>
      <c r="B129" s="174"/>
      <c r="C129" s="174"/>
      <c r="D129" s="174"/>
      <c r="E129" s="174"/>
      <c r="F129" s="174"/>
      <c r="G129" s="174"/>
      <c r="H129" s="70"/>
      <c r="I129" s="71"/>
    </row>
    <row r="130" customFormat="false" ht="124.95" hidden="false" customHeight="true" outlineLevel="0" collapsed="false">
      <c r="A130" s="175" t="s">
        <v>158</v>
      </c>
      <c r="B130" s="175"/>
      <c r="C130" s="175"/>
      <c r="D130" s="175"/>
      <c r="E130" s="175"/>
      <c r="F130" s="175"/>
      <c r="G130" s="175"/>
      <c r="H130" s="70"/>
      <c r="I130" s="71"/>
    </row>
    <row r="131" customFormat="false" ht="15.6" hidden="false" customHeight="true" outlineLevel="0" collapsed="false">
      <c r="A131" s="176"/>
      <c r="B131" s="170"/>
      <c r="C131" s="170"/>
      <c r="D131" s="170"/>
      <c r="E131" s="170"/>
      <c r="F131" s="171"/>
      <c r="G131" s="177"/>
      <c r="H131" s="70"/>
      <c r="I131" s="71"/>
    </row>
    <row r="132" customFormat="false" ht="15.75" hidden="false" customHeight="true" outlineLevel="0" collapsed="false">
      <c r="A132" s="117" t="s">
        <v>159</v>
      </c>
      <c r="B132" s="117"/>
      <c r="C132" s="117"/>
      <c r="D132" s="117"/>
      <c r="E132" s="117"/>
      <c r="F132" s="117"/>
      <c r="G132" s="117"/>
      <c r="H132" s="70"/>
      <c r="I132" s="178"/>
      <c r="J132" s="179"/>
      <c r="K132" s="71"/>
    </row>
    <row r="133" customFormat="false" ht="13.8" hidden="false" customHeight="false" outlineLevel="0" collapsed="false">
      <c r="A133" s="71"/>
      <c r="B133" s="71"/>
      <c r="C133" s="71"/>
      <c r="D133" s="71"/>
      <c r="E133" s="71"/>
      <c r="F133" s="71"/>
      <c r="G133" s="71"/>
      <c r="H133" s="70"/>
      <c r="I133" s="71"/>
      <c r="J133" s="71"/>
      <c r="K133" s="71"/>
    </row>
    <row r="134" customFormat="false" ht="25.35" hidden="false" customHeight="true" outlineLevel="0" collapsed="false">
      <c r="A134" s="130" t="s">
        <v>160</v>
      </c>
      <c r="B134" s="130"/>
      <c r="C134" s="130"/>
      <c r="D134" s="130"/>
      <c r="E134" s="130"/>
      <c r="F134" s="130"/>
      <c r="G134" s="130"/>
      <c r="H134" s="70"/>
      <c r="I134" s="71"/>
      <c r="J134" s="71"/>
      <c r="K134" s="71"/>
    </row>
    <row r="135" customFormat="false" ht="14.25" hidden="false" customHeight="true" outlineLevel="0" collapsed="false">
      <c r="A135" s="71"/>
      <c r="B135" s="71"/>
      <c r="C135" s="71"/>
      <c r="D135" s="71"/>
      <c r="E135" s="71"/>
      <c r="F135" s="71"/>
      <c r="G135" s="71"/>
      <c r="H135" s="70"/>
      <c r="I135" s="71"/>
      <c r="J135" s="71"/>
      <c r="K135" s="71"/>
    </row>
    <row r="136" customFormat="false" ht="13.9" hidden="false" customHeight="true" outlineLevel="0" collapsed="false">
      <c r="A136" s="132" t="s">
        <v>161</v>
      </c>
      <c r="B136" s="132"/>
      <c r="C136" s="132"/>
      <c r="D136" s="132"/>
      <c r="E136" s="132"/>
      <c r="F136" s="132"/>
      <c r="G136" s="180" t="n">
        <f aca="false">(F49+F113+G123)</f>
        <v>3744.81820736</v>
      </c>
      <c r="H136" s="70"/>
      <c r="I136" s="71"/>
      <c r="J136" s="71"/>
      <c r="K136" s="71"/>
    </row>
    <row r="137" customFormat="false" ht="14.25" hidden="false" customHeight="true" outlineLevel="0" collapsed="false">
      <c r="A137" s="71"/>
      <c r="B137" s="71"/>
      <c r="C137" s="71"/>
      <c r="D137" s="71"/>
      <c r="E137" s="71"/>
      <c r="F137" s="71"/>
      <c r="G137" s="70"/>
      <c r="H137" s="70"/>
      <c r="I137" s="71"/>
      <c r="J137" s="71"/>
      <c r="K137" s="71"/>
    </row>
    <row r="138" customFormat="false" ht="15.75" hidden="false" customHeight="true" outlineLevel="0" collapsed="false">
      <c r="A138" s="145" t="s">
        <v>162</v>
      </c>
      <c r="B138" s="145"/>
      <c r="C138" s="145"/>
      <c r="D138" s="145"/>
      <c r="E138" s="145"/>
      <c r="F138" s="145"/>
      <c r="G138" s="145"/>
      <c r="H138" s="70"/>
      <c r="I138" s="71"/>
      <c r="J138" s="71"/>
      <c r="K138" s="71"/>
    </row>
    <row r="139" customFormat="false" ht="13.8" hidden="false" customHeight="false" outlineLevel="0" collapsed="false">
      <c r="A139" s="71"/>
      <c r="B139" s="71"/>
      <c r="C139" s="71"/>
      <c r="D139" s="71"/>
      <c r="E139" s="71"/>
      <c r="F139" s="71"/>
      <c r="G139" s="71"/>
      <c r="H139" s="70"/>
      <c r="I139" s="71"/>
      <c r="J139" s="71"/>
      <c r="K139" s="71"/>
    </row>
    <row r="140" customFormat="false" ht="26.1" hidden="false" customHeight="true" outlineLevel="0" collapsed="false">
      <c r="A140" s="120" t="s">
        <v>163</v>
      </c>
      <c r="B140" s="120" t="s">
        <v>164</v>
      </c>
      <c r="C140" s="120"/>
      <c r="D140" s="120"/>
      <c r="E140" s="120"/>
      <c r="F140" s="181" t="s">
        <v>165</v>
      </c>
      <c r="G140" s="120" t="s">
        <v>101</v>
      </c>
      <c r="H140" s="70"/>
      <c r="I140" s="71"/>
      <c r="J140" s="71"/>
      <c r="K140" s="71"/>
    </row>
    <row r="141" customFormat="false" ht="13.9" hidden="false" customHeight="true" outlineLevel="0" collapsed="false">
      <c r="A141" s="80" t="s">
        <v>69</v>
      </c>
      <c r="B141" s="162" t="s">
        <v>166</v>
      </c>
      <c r="C141" s="162"/>
      <c r="D141" s="162"/>
      <c r="E141" s="162"/>
      <c r="F141" s="182" t="n">
        <v>0.0833</v>
      </c>
      <c r="G141" s="183" t="n">
        <f aca="false">$G$136*F141</f>
        <v>311.943356673088</v>
      </c>
      <c r="H141" s="70"/>
      <c r="I141" s="184"/>
      <c r="J141" s="71"/>
      <c r="K141" s="71"/>
    </row>
    <row r="142" customFormat="false" ht="13.9" hidden="false" customHeight="true" outlineLevel="0" collapsed="false">
      <c r="A142" s="148" t="s">
        <v>72</v>
      </c>
      <c r="B142" s="185" t="s">
        <v>164</v>
      </c>
      <c r="C142" s="185"/>
      <c r="D142" s="185"/>
      <c r="E142" s="185"/>
      <c r="F142" s="126" t="n">
        <v>0.0222</v>
      </c>
      <c r="G142" s="183" t="n">
        <f aca="false">$G$136*F142</f>
        <v>83.134964203392</v>
      </c>
      <c r="H142" s="70"/>
      <c r="I142" s="186"/>
      <c r="J142" s="71"/>
      <c r="K142" s="71"/>
    </row>
    <row r="143" customFormat="false" ht="13.9" hidden="false" customHeight="true" outlineLevel="0" collapsed="false">
      <c r="A143" s="148" t="s">
        <v>75</v>
      </c>
      <c r="B143" s="122" t="s">
        <v>167</v>
      </c>
      <c r="C143" s="122"/>
      <c r="D143" s="122"/>
      <c r="E143" s="122"/>
      <c r="F143" s="126" t="n">
        <v>0.0004</v>
      </c>
      <c r="G143" s="183" t="n">
        <f aca="false">$G$136*F143</f>
        <v>1.497927282944</v>
      </c>
      <c r="H143" s="70"/>
      <c r="I143" s="71"/>
      <c r="J143" s="71"/>
      <c r="K143" s="71"/>
    </row>
    <row r="144" customFormat="false" ht="13.9" hidden="false" customHeight="true" outlineLevel="0" collapsed="false">
      <c r="A144" s="148" t="s">
        <v>78</v>
      </c>
      <c r="B144" s="122" t="s">
        <v>168</v>
      </c>
      <c r="C144" s="122"/>
      <c r="D144" s="122"/>
      <c r="E144" s="122"/>
      <c r="F144" s="126" t="n">
        <v>0.0002</v>
      </c>
      <c r="G144" s="183" t="n">
        <f aca="false">$G$136*F144</f>
        <v>0.748963641472</v>
      </c>
      <c r="H144" s="70"/>
      <c r="I144" s="71"/>
      <c r="J144" s="71"/>
      <c r="K144" s="71"/>
    </row>
    <row r="145" customFormat="false" ht="13.9" hidden="false" customHeight="true" outlineLevel="0" collapsed="false">
      <c r="A145" s="148" t="s">
        <v>123</v>
      </c>
      <c r="B145" s="122" t="s">
        <v>169</v>
      </c>
      <c r="C145" s="122"/>
      <c r="D145" s="122"/>
      <c r="E145" s="122"/>
      <c r="F145" s="126" t="n">
        <v>0.0014</v>
      </c>
      <c r="G145" s="183" t="n">
        <f aca="false">$G$136*F145</f>
        <v>5.242745490304</v>
      </c>
      <c r="H145" s="70"/>
      <c r="I145" s="71"/>
      <c r="J145" s="71"/>
      <c r="K145" s="71"/>
    </row>
    <row r="146" customFormat="false" ht="13.9" hidden="false" customHeight="true" outlineLevel="0" collapsed="false">
      <c r="A146" s="187" t="s">
        <v>125</v>
      </c>
      <c r="B146" s="122" t="s">
        <v>170</v>
      </c>
      <c r="C146" s="122"/>
      <c r="D146" s="122"/>
      <c r="E146" s="122"/>
      <c r="F146" s="188" t="n">
        <v>0.0166</v>
      </c>
      <c r="G146" s="183" t="n">
        <f aca="false">$G$136*F146</f>
        <v>62.163982242176</v>
      </c>
      <c r="H146" s="70"/>
      <c r="I146" s="71"/>
      <c r="J146" s="71"/>
      <c r="K146" s="71"/>
    </row>
    <row r="147" customFormat="false" ht="13.9" hidden="false" customHeight="true" outlineLevel="0" collapsed="false">
      <c r="A147" s="166"/>
      <c r="B147" s="146" t="s">
        <v>155</v>
      </c>
      <c r="C147" s="146"/>
      <c r="D147" s="146"/>
      <c r="E147" s="146"/>
      <c r="F147" s="167" t="n">
        <f aca="false">SUM(F141:F146)</f>
        <v>0.1241</v>
      </c>
      <c r="G147" s="168" t="n">
        <f aca="false">SUM(G141:G146)</f>
        <v>464.731939533376</v>
      </c>
      <c r="H147" s="70"/>
      <c r="I147" s="71"/>
      <c r="J147" s="71"/>
      <c r="K147" s="71"/>
    </row>
    <row r="148" customFormat="false" ht="14.25" hidden="false" customHeight="true" outlineLevel="0" collapsed="false">
      <c r="A148" s="71"/>
      <c r="B148" s="71"/>
      <c r="C148" s="71"/>
      <c r="D148" s="71"/>
      <c r="E148" s="71"/>
      <c r="F148" s="71"/>
      <c r="G148" s="71"/>
      <c r="H148" s="70"/>
      <c r="I148" s="71"/>
      <c r="J148" s="71"/>
      <c r="K148" s="71"/>
    </row>
    <row r="149" customFormat="false" ht="13.9" hidden="false" customHeight="true" outlineLevel="0" collapsed="false">
      <c r="A149" s="130" t="s">
        <v>171</v>
      </c>
      <c r="B149" s="130"/>
      <c r="C149" s="130"/>
      <c r="D149" s="130"/>
      <c r="E149" s="130"/>
      <c r="F149" s="130"/>
      <c r="G149" s="130"/>
      <c r="H149" s="70"/>
      <c r="I149" s="71"/>
      <c r="J149" s="71"/>
      <c r="K149" s="71"/>
    </row>
    <row r="150" customFormat="false" ht="21.4" hidden="false" customHeight="true" outlineLevel="0" collapsed="false">
      <c r="A150" s="130"/>
      <c r="B150" s="130"/>
      <c r="C150" s="130"/>
      <c r="D150" s="130"/>
      <c r="E150" s="130"/>
      <c r="F150" s="130"/>
      <c r="G150" s="130"/>
      <c r="H150" s="70"/>
      <c r="I150" s="71"/>
      <c r="J150" s="71"/>
      <c r="K150" s="71"/>
    </row>
    <row r="151" customFormat="false" ht="79.6" hidden="false" customHeight="true" outlineLevel="0" collapsed="false">
      <c r="A151" s="118" t="s">
        <v>172</v>
      </c>
      <c r="B151" s="118"/>
      <c r="C151" s="118"/>
      <c r="D151" s="118"/>
      <c r="E151" s="118"/>
      <c r="F151" s="118"/>
      <c r="G151" s="118"/>
      <c r="H151" s="70"/>
      <c r="I151" s="71"/>
      <c r="J151" s="71"/>
      <c r="K151" s="71"/>
    </row>
    <row r="152" customFormat="false" ht="12.75" hidden="false" customHeight="true" outlineLevel="0" collapsed="false">
      <c r="A152" s="107"/>
      <c r="B152" s="142"/>
      <c r="C152" s="142"/>
      <c r="D152" s="142"/>
      <c r="E152" s="142"/>
      <c r="F152" s="142"/>
      <c r="G152" s="142"/>
      <c r="H152" s="70"/>
      <c r="I152" s="71"/>
      <c r="J152" s="71"/>
      <c r="K152" s="71"/>
    </row>
    <row r="153" customFormat="false" ht="68.4" hidden="false" customHeight="true" outlineLevel="0" collapsed="false">
      <c r="A153" s="118" t="s">
        <v>173</v>
      </c>
      <c r="B153" s="118"/>
      <c r="C153" s="118"/>
      <c r="D153" s="118"/>
      <c r="E153" s="118"/>
      <c r="F153" s="118"/>
      <c r="G153" s="118"/>
      <c r="H153" s="70"/>
      <c r="I153" s="71"/>
      <c r="J153" s="71"/>
      <c r="K153" s="71"/>
    </row>
    <row r="154" customFormat="false" ht="14.25" hidden="false" customHeight="true" outlineLevel="0" collapsed="false">
      <c r="A154" s="71"/>
      <c r="B154" s="71"/>
      <c r="C154" s="71"/>
      <c r="D154" s="71"/>
      <c r="E154" s="71"/>
      <c r="F154" s="71"/>
      <c r="G154" s="71"/>
      <c r="H154" s="70"/>
      <c r="I154" s="71"/>
      <c r="J154" s="71"/>
      <c r="K154" s="71"/>
    </row>
    <row r="155" customFormat="false" ht="123.95" hidden="false" customHeight="true" outlineLevel="0" collapsed="false">
      <c r="A155" s="118" t="s">
        <v>174</v>
      </c>
      <c r="B155" s="118"/>
      <c r="C155" s="118"/>
      <c r="D155" s="118"/>
      <c r="E155" s="118"/>
      <c r="F155" s="118"/>
      <c r="G155" s="118"/>
      <c r="H155" s="70"/>
      <c r="I155" s="71"/>
      <c r="J155" s="71"/>
      <c r="K155" s="71"/>
    </row>
    <row r="156" customFormat="false" ht="13.7" hidden="false" customHeight="true" outlineLevel="0" collapsed="false">
      <c r="A156" s="107"/>
      <c r="B156" s="71"/>
      <c r="C156" s="71"/>
      <c r="D156" s="71"/>
      <c r="E156" s="71"/>
      <c r="F156" s="71"/>
      <c r="G156" s="71"/>
      <c r="H156" s="70"/>
      <c r="I156" s="71"/>
      <c r="J156" s="71"/>
      <c r="K156" s="71"/>
    </row>
    <row r="157" customFormat="false" ht="169.15" hidden="false" customHeight="true" outlineLevel="0" collapsed="false">
      <c r="A157" s="118" t="s">
        <v>175</v>
      </c>
      <c r="B157" s="118"/>
      <c r="C157" s="118"/>
      <c r="D157" s="118"/>
      <c r="E157" s="118"/>
      <c r="F157" s="118"/>
      <c r="G157" s="118"/>
      <c r="H157" s="70"/>
      <c r="I157" s="71"/>
      <c r="J157" s="71"/>
      <c r="K157" s="71"/>
    </row>
    <row r="158" customFormat="false" ht="13.7" hidden="false" customHeight="true" outlineLevel="0" collapsed="false">
      <c r="A158" s="107"/>
      <c r="B158" s="71"/>
      <c r="C158" s="71"/>
      <c r="D158" s="71"/>
      <c r="E158" s="71"/>
      <c r="F158" s="71"/>
      <c r="G158" s="71"/>
      <c r="H158" s="70"/>
      <c r="I158" s="71"/>
      <c r="J158" s="71"/>
      <c r="K158" s="71"/>
    </row>
    <row r="159" customFormat="false" ht="135.55" hidden="false" customHeight="true" outlineLevel="0" collapsed="false">
      <c r="A159" s="118" t="s">
        <v>176</v>
      </c>
      <c r="B159" s="118"/>
      <c r="C159" s="118"/>
      <c r="D159" s="118"/>
      <c r="E159" s="118"/>
      <c r="F159" s="118"/>
      <c r="G159" s="118"/>
      <c r="H159" s="70"/>
      <c r="I159" s="71"/>
      <c r="J159" s="71"/>
      <c r="K159" s="71"/>
    </row>
    <row r="160" customFormat="false" ht="13.7" hidden="false" customHeight="true" outlineLevel="0" collapsed="false">
      <c r="A160" s="107"/>
      <c r="B160" s="71"/>
      <c r="C160" s="71"/>
      <c r="D160" s="71"/>
      <c r="E160" s="71"/>
      <c r="F160" s="71"/>
      <c r="G160" s="71"/>
      <c r="H160" s="70"/>
      <c r="I160" s="71"/>
      <c r="J160" s="71"/>
      <c r="K160" s="71"/>
    </row>
    <row r="161" customFormat="false" ht="46" hidden="false" customHeight="true" outlineLevel="0" collapsed="false">
      <c r="A161" s="118" t="s">
        <v>177</v>
      </c>
      <c r="B161" s="118"/>
      <c r="C161" s="118"/>
      <c r="D161" s="118"/>
      <c r="E161" s="118"/>
      <c r="F161" s="118"/>
      <c r="G161" s="118"/>
      <c r="H161" s="70"/>
      <c r="I161" s="71"/>
      <c r="J161" s="71"/>
      <c r="K161" s="71"/>
    </row>
    <row r="162" customFormat="false" ht="13.7" hidden="false" customHeight="true" outlineLevel="0" collapsed="false">
      <c r="A162" s="107"/>
      <c r="B162" s="71"/>
      <c r="C162" s="71"/>
      <c r="D162" s="71"/>
      <c r="E162" s="71"/>
      <c r="F162" s="71"/>
      <c r="G162" s="71"/>
      <c r="H162" s="70"/>
      <c r="I162" s="71"/>
      <c r="J162" s="71"/>
      <c r="K162" s="71"/>
    </row>
    <row r="163" customFormat="false" ht="15.75" hidden="false" customHeight="true" outlineLevel="0" collapsed="false">
      <c r="A163" s="145" t="s">
        <v>178</v>
      </c>
      <c r="B163" s="145"/>
      <c r="C163" s="145"/>
      <c r="D163" s="145"/>
      <c r="E163" s="145"/>
      <c r="F163" s="145"/>
      <c r="G163" s="145"/>
      <c r="H163" s="70"/>
      <c r="I163" s="71"/>
      <c r="J163" s="189"/>
      <c r="K163" s="71"/>
    </row>
    <row r="164" customFormat="false" ht="13.8" hidden="false" customHeight="false" outlineLevel="0" collapsed="false">
      <c r="A164" s="71"/>
      <c r="B164" s="71"/>
      <c r="C164" s="71"/>
      <c r="D164" s="71"/>
      <c r="E164" s="71"/>
      <c r="F164" s="71"/>
      <c r="G164" s="71"/>
      <c r="H164" s="70"/>
      <c r="I164" s="71"/>
      <c r="J164" s="71"/>
      <c r="K164" s="71"/>
    </row>
    <row r="165" customFormat="false" ht="13.9" hidden="false" customHeight="true" outlineLevel="0" collapsed="false">
      <c r="A165" s="120" t="s">
        <v>179</v>
      </c>
      <c r="B165" s="120" t="s">
        <v>180</v>
      </c>
      <c r="C165" s="120"/>
      <c r="D165" s="120"/>
      <c r="E165" s="120"/>
      <c r="F165" s="181" t="s">
        <v>109</v>
      </c>
      <c r="G165" s="120" t="s">
        <v>101</v>
      </c>
      <c r="H165" s="70"/>
      <c r="I165" s="71"/>
      <c r="J165" s="71"/>
      <c r="K165" s="71"/>
    </row>
    <row r="166" customFormat="false" ht="13.8" hidden="false" customHeight="true" outlineLevel="0" collapsed="false">
      <c r="A166" s="112" t="s">
        <v>69</v>
      </c>
      <c r="B166" s="122" t="s">
        <v>181</v>
      </c>
      <c r="C166" s="122"/>
      <c r="D166" s="122"/>
      <c r="E166" s="122"/>
      <c r="F166" s="123" t="n">
        <v>0</v>
      </c>
      <c r="G166" s="190" t="n">
        <f aca="false">G136*F166</f>
        <v>0</v>
      </c>
      <c r="H166" s="70"/>
      <c r="I166" s="71"/>
      <c r="J166" s="71"/>
      <c r="K166" s="71"/>
    </row>
    <row r="167" customFormat="false" ht="13.9" hidden="false" customHeight="true" outlineLevel="0" collapsed="false">
      <c r="A167" s="87" t="s">
        <v>182</v>
      </c>
      <c r="B167" s="87"/>
      <c r="C167" s="87"/>
      <c r="D167" s="87"/>
      <c r="E167" s="87"/>
      <c r="F167" s="167" t="n">
        <v>0</v>
      </c>
      <c r="G167" s="191" t="n">
        <f aca="false">G166</f>
        <v>0</v>
      </c>
      <c r="H167" s="70"/>
      <c r="I167" s="71"/>
      <c r="J167" s="71"/>
      <c r="K167" s="71"/>
    </row>
    <row r="168" customFormat="false" ht="13.9" hidden="false" customHeight="true" outlineLevel="0" collapsed="false">
      <c r="A168" s="129" t="s">
        <v>183</v>
      </c>
      <c r="B168" s="129"/>
      <c r="C168" s="129"/>
      <c r="D168" s="129"/>
      <c r="E168" s="129"/>
      <c r="F168" s="129"/>
      <c r="G168" s="129"/>
      <c r="H168" s="70"/>
      <c r="I168" s="71"/>
      <c r="J168" s="71"/>
      <c r="K168" s="71"/>
    </row>
    <row r="169" customFormat="false" ht="13.8" hidden="false" customHeight="false" outlineLevel="0" collapsed="false">
      <c r="A169" s="129"/>
      <c r="B169" s="129"/>
      <c r="C169" s="129"/>
      <c r="D169" s="129"/>
      <c r="E169" s="129"/>
      <c r="F169" s="129"/>
      <c r="G169" s="129"/>
      <c r="H169" s="70"/>
      <c r="I169" s="71"/>
      <c r="J169" s="71"/>
      <c r="K169" s="71"/>
    </row>
    <row r="170" customFormat="false" ht="13.8" hidden="false" customHeight="false" outlineLevel="0" collapsed="false">
      <c r="A170" s="192"/>
      <c r="B170" s="78"/>
      <c r="C170" s="78"/>
      <c r="D170" s="78"/>
      <c r="E170" s="78"/>
      <c r="F170" s="193"/>
      <c r="G170" s="194"/>
      <c r="H170" s="70"/>
      <c r="I170" s="71"/>
      <c r="J170" s="71"/>
      <c r="K170" s="71"/>
    </row>
    <row r="171" customFormat="false" ht="13.9" hidden="false" customHeight="true" outlineLevel="0" collapsed="false">
      <c r="A171" s="92" t="s">
        <v>184</v>
      </c>
      <c r="B171" s="92"/>
      <c r="C171" s="92"/>
      <c r="D171" s="92"/>
      <c r="E171" s="92"/>
      <c r="F171" s="92"/>
      <c r="G171" s="92"/>
      <c r="H171" s="70"/>
      <c r="I171" s="71"/>
      <c r="J171" s="71"/>
      <c r="K171" s="71"/>
    </row>
    <row r="172" customFormat="false" ht="14.25" hidden="false" customHeight="true" outlineLevel="0" collapsed="false">
      <c r="A172" s="195"/>
      <c r="B172" s="195"/>
      <c r="C172" s="195"/>
      <c r="D172" s="195"/>
      <c r="E172" s="195"/>
      <c r="F172" s="195"/>
      <c r="G172" s="195"/>
      <c r="H172" s="70"/>
      <c r="I172" s="71"/>
      <c r="J172" s="71"/>
      <c r="K172" s="71"/>
    </row>
    <row r="173" customFormat="false" ht="14.25" hidden="false" customHeight="true" outlineLevel="0" collapsed="false">
      <c r="A173" s="120" t="n">
        <v>4</v>
      </c>
      <c r="B173" s="196" t="s">
        <v>185</v>
      </c>
      <c r="C173" s="196"/>
      <c r="D173" s="196"/>
      <c r="E173" s="196"/>
      <c r="F173" s="87"/>
      <c r="G173" s="120" t="s">
        <v>101</v>
      </c>
      <c r="H173" s="70"/>
      <c r="I173" s="71"/>
      <c r="J173" s="71"/>
      <c r="K173" s="71"/>
    </row>
    <row r="174" customFormat="false" ht="13.9" hidden="false" customHeight="true" outlineLevel="0" collapsed="false">
      <c r="A174" s="112" t="s">
        <v>163</v>
      </c>
      <c r="B174" s="122" t="s">
        <v>164</v>
      </c>
      <c r="C174" s="122"/>
      <c r="D174" s="122"/>
      <c r="E174" s="122"/>
      <c r="F174" s="123" t="n">
        <f aca="false">F147</f>
        <v>0.1241</v>
      </c>
      <c r="G174" s="197" t="n">
        <f aca="false">G147</f>
        <v>464.731939533376</v>
      </c>
      <c r="H174" s="70"/>
      <c r="I174" s="71"/>
      <c r="J174" s="71"/>
      <c r="K174" s="71"/>
    </row>
    <row r="175" customFormat="false" ht="13.9" hidden="false" customHeight="true" outlineLevel="0" collapsed="false">
      <c r="A175" s="148" t="s">
        <v>179</v>
      </c>
      <c r="B175" s="122" t="s">
        <v>180</v>
      </c>
      <c r="C175" s="122"/>
      <c r="D175" s="122"/>
      <c r="E175" s="122"/>
      <c r="F175" s="126" t="n">
        <f aca="false">F167</f>
        <v>0</v>
      </c>
      <c r="G175" s="197" t="n">
        <f aca="false">G167</f>
        <v>0</v>
      </c>
      <c r="H175" s="70"/>
      <c r="I175" s="71"/>
      <c r="J175" s="71"/>
      <c r="K175" s="71"/>
    </row>
    <row r="176" customFormat="false" ht="13.9" hidden="false" customHeight="true" outlineLevel="0" collapsed="false">
      <c r="A176" s="166"/>
      <c r="B176" s="146" t="s">
        <v>155</v>
      </c>
      <c r="C176" s="146"/>
      <c r="D176" s="146"/>
      <c r="E176" s="146"/>
      <c r="F176" s="167" t="n">
        <f aca="false">F174</f>
        <v>0.1241</v>
      </c>
      <c r="G176" s="168" t="n">
        <f aca="false">G174+G175</f>
        <v>464.731939533376</v>
      </c>
      <c r="H176" s="70"/>
      <c r="I176" s="71"/>
      <c r="J176" s="71"/>
      <c r="K176" s="71"/>
    </row>
    <row r="177" customFormat="false" ht="14.25" hidden="false" customHeight="true" outlineLevel="0" collapsed="false">
      <c r="A177" s="71"/>
      <c r="B177" s="71"/>
      <c r="C177" s="71"/>
      <c r="D177" s="71"/>
      <c r="E177" s="71"/>
      <c r="F177" s="71"/>
      <c r="G177" s="71"/>
      <c r="H177" s="70"/>
      <c r="I177" s="71"/>
      <c r="J177" s="71"/>
      <c r="K177" s="71"/>
    </row>
    <row r="178" customFormat="false" ht="15.75" hidden="false" customHeight="true" outlineLevel="0" collapsed="false">
      <c r="A178" s="117" t="s">
        <v>186</v>
      </c>
      <c r="B178" s="117"/>
      <c r="C178" s="117"/>
      <c r="D178" s="117"/>
      <c r="E178" s="117"/>
      <c r="F178" s="117"/>
      <c r="G178" s="117"/>
      <c r="H178" s="70"/>
      <c r="I178" s="71"/>
      <c r="J178" s="71"/>
      <c r="K178" s="71"/>
    </row>
    <row r="179" customFormat="false" ht="13.8" hidden="false" customHeight="false" outlineLevel="0" collapsed="false">
      <c r="A179" s="71"/>
      <c r="B179" s="71"/>
      <c r="C179" s="71"/>
      <c r="D179" s="71"/>
      <c r="E179" s="71"/>
      <c r="F179" s="71"/>
      <c r="G179" s="71"/>
      <c r="H179" s="70"/>
      <c r="I179" s="71"/>
      <c r="J179" s="71"/>
      <c r="K179" s="71"/>
    </row>
    <row r="180" customFormat="false" ht="13.9" hidden="false" customHeight="true" outlineLevel="0" collapsed="false">
      <c r="A180" s="87" t="n">
        <v>5</v>
      </c>
      <c r="B180" s="87" t="s">
        <v>187</v>
      </c>
      <c r="C180" s="87"/>
      <c r="D180" s="87"/>
      <c r="E180" s="87"/>
      <c r="F180" s="87" t="s">
        <v>101</v>
      </c>
      <c r="G180" s="87"/>
      <c r="H180" s="70"/>
      <c r="I180" s="71"/>
      <c r="J180" s="71"/>
      <c r="K180" s="71"/>
    </row>
    <row r="181" customFormat="false" ht="13.9" hidden="false" customHeight="true" outlineLevel="0" collapsed="false">
      <c r="A181" s="80" t="s">
        <v>69</v>
      </c>
      <c r="B181" s="162" t="s">
        <v>188</v>
      </c>
      <c r="C181" s="162"/>
      <c r="D181" s="162"/>
      <c r="E181" s="162"/>
      <c r="F181" s="183" t="n">
        <v>82.88</v>
      </c>
      <c r="G181" s="183" t="n">
        <f aca="false">SUM(F181:F181)</f>
        <v>82.88</v>
      </c>
      <c r="H181" s="70"/>
      <c r="I181" s="71"/>
      <c r="J181" s="71"/>
      <c r="K181" s="71"/>
    </row>
    <row r="182" customFormat="false" ht="13.9" hidden="false" customHeight="true" outlineLevel="0" collapsed="false">
      <c r="A182" s="80" t="s">
        <v>72</v>
      </c>
      <c r="B182" s="162" t="s">
        <v>189</v>
      </c>
      <c r="C182" s="162"/>
      <c r="D182" s="162"/>
      <c r="E182" s="162"/>
      <c r="F182" s="183" t="n">
        <v>1048.19</v>
      </c>
      <c r="G182" s="183" t="n">
        <f aca="false">SUM(F182:F182)</f>
        <v>1048.19</v>
      </c>
      <c r="H182" s="70"/>
      <c r="I182" s="71"/>
      <c r="J182" s="71"/>
      <c r="K182" s="71"/>
    </row>
    <row r="183" customFormat="false" ht="13.9" hidden="false" customHeight="true" outlineLevel="0" collapsed="false">
      <c r="A183" s="80" t="s">
        <v>75</v>
      </c>
      <c r="B183" s="162" t="s">
        <v>190</v>
      </c>
      <c r="C183" s="162"/>
      <c r="D183" s="162"/>
      <c r="E183" s="162"/>
      <c r="F183" s="183" t="n">
        <v>12.67</v>
      </c>
      <c r="G183" s="183" t="n">
        <f aca="false">SUM(F183:F183)</f>
        <v>12.67</v>
      </c>
      <c r="H183" s="70"/>
      <c r="I183" s="71"/>
      <c r="J183" s="71"/>
      <c r="K183" s="71"/>
    </row>
    <row r="184" customFormat="false" ht="13.9" hidden="false" customHeight="true" outlineLevel="0" collapsed="false">
      <c r="A184" s="80" t="s">
        <v>78</v>
      </c>
      <c r="B184" s="162" t="s">
        <v>191</v>
      </c>
      <c r="C184" s="162"/>
      <c r="D184" s="162"/>
      <c r="E184" s="162"/>
      <c r="F184" s="183" t="n">
        <v>39.6</v>
      </c>
      <c r="G184" s="183" t="n">
        <f aca="false">SUM(F184:F184)</f>
        <v>39.6</v>
      </c>
      <c r="H184" s="70"/>
      <c r="I184" s="71"/>
      <c r="J184" s="71"/>
      <c r="K184" s="71"/>
    </row>
    <row r="185" customFormat="false" ht="13.9" hidden="false" customHeight="true" outlineLevel="0" collapsed="false">
      <c r="A185" s="198"/>
      <c r="B185" s="87" t="s">
        <v>103</v>
      </c>
      <c r="C185" s="87"/>
      <c r="D185" s="87"/>
      <c r="E185" s="87"/>
      <c r="F185" s="199" t="n">
        <f aca="false">SUM(F181:F184)</f>
        <v>1183.34</v>
      </c>
      <c r="G185" s="199" t="n">
        <f aca="false">SUM(F185:F185)</f>
        <v>1183.34</v>
      </c>
      <c r="H185" s="70"/>
      <c r="I185" s="71"/>
      <c r="J185" s="71"/>
      <c r="K185" s="71"/>
    </row>
    <row r="186" customFormat="false" ht="14.25" hidden="false" customHeight="true" outlineLevel="0" collapsed="false">
      <c r="A186" s="71"/>
      <c r="B186" s="71"/>
      <c r="C186" s="71"/>
      <c r="D186" s="71"/>
      <c r="E186" s="71"/>
      <c r="F186" s="71"/>
      <c r="G186" s="71"/>
      <c r="H186" s="70"/>
      <c r="I186" s="71"/>
      <c r="J186" s="71"/>
      <c r="K186" s="71"/>
    </row>
    <row r="187" customFormat="false" ht="13.9" hidden="false" customHeight="true" outlineLevel="0" collapsed="false">
      <c r="A187" s="142" t="s">
        <v>192</v>
      </c>
      <c r="B187" s="142"/>
      <c r="C187" s="142"/>
      <c r="D187" s="142"/>
      <c r="E187" s="142"/>
      <c r="F187" s="142"/>
      <c r="G187" s="142"/>
      <c r="H187" s="70"/>
      <c r="I187" s="71"/>
      <c r="J187" s="71"/>
      <c r="K187" s="71"/>
    </row>
    <row r="188" customFormat="false" ht="14.25" hidden="false" customHeight="true" outlineLevel="0" collapsed="false">
      <c r="A188" s="107"/>
      <c r="B188" s="71"/>
      <c r="C188" s="71"/>
      <c r="D188" s="71"/>
      <c r="E188" s="71"/>
      <c r="F188" s="71"/>
      <c r="G188" s="71"/>
      <c r="H188" s="70"/>
      <c r="I188" s="71"/>
      <c r="J188" s="71"/>
      <c r="K188" s="71"/>
    </row>
    <row r="189" customFormat="false" ht="15.75" hidden="false" customHeight="true" outlineLevel="0" collapsed="false">
      <c r="A189" s="200" t="s">
        <v>193</v>
      </c>
      <c r="B189" s="200"/>
      <c r="C189" s="200"/>
      <c r="D189" s="200"/>
      <c r="E189" s="200"/>
      <c r="F189" s="200"/>
      <c r="G189" s="200"/>
      <c r="H189" s="70"/>
      <c r="I189" s="71"/>
      <c r="J189" s="71"/>
      <c r="K189" s="71"/>
    </row>
    <row r="190" customFormat="false" ht="13.8" hidden="false" customHeight="false" outlineLevel="0" collapsed="false">
      <c r="A190" s="201"/>
      <c r="B190" s="201"/>
      <c r="C190" s="201"/>
      <c r="D190" s="201"/>
      <c r="E190" s="201"/>
      <c r="F190" s="201"/>
      <c r="G190" s="201"/>
      <c r="H190" s="70"/>
      <c r="I190" s="71"/>
      <c r="J190" s="71"/>
      <c r="K190" s="71"/>
    </row>
    <row r="191" customFormat="false" ht="13.7" hidden="false" customHeight="true" outlineLevel="0" collapsed="false">
      <c r="A191" s="132" t="s">
        <v>194</v>
      </c>
      <c r="B191" s="132"/>
      <c r="C191" s="132"/>
      <c r="D191" s="132"/>
      <c r="E191" s="132"/>
      <c r="F191" s="132"/>
      <c r="G191" s="202" t="n">
        <f aca="false">F49+F113+G123+G176+F185</f>
        <v>5392.89014689338</v>
      </c>
      <c r="H191" s="70"/>
      <c r="I191" s="71"/>
      <c r="J191" s="71"/>
      <c r="K191" s="71"/>
    </row>
    <row r="192" customFormat="false" ht="14.25" hidden="false" customHeight="true" outlineLevel="0" collapsed="false">
      <c r="A192" s="71"/>
      <c r="B192" s="77"/>
      <c r="C192" s="77"/>
      <c r="D192" s="77"/>
      <c r="E192" s="77"/>
      <c r="F192" s="77"/>
      <c r="G192" s="203" t="n">
        <f aca="false">G191+G194</f>
        <v>5554.67685130018</v>
      </c>
      <c r="H192" s="70"/>
      <c r="I192" s="71"/>
      <c r="J192" s="71"/>
      <c r="K192" s="71"/>
    </row>
    <row r="193" customFormat="false" ht="13.9" hidden="false" customHeight="true" outlineLevel="0" collapsed="false">
      <c r="A193" s="115" t="n">
        <v>6</v>
      </c>
      <c r="B193" s="204" t="s">
        <v>195</v>
      </c>
      <c r="C193" s="204"/>
      <c r="D193" s="204"/>
      <c r="E193" s="204"/>
      <c r="F193" s="204" t="s">
        <v>109</v>
      </c>
      <c r="G193" s="205" t="s">
        <v>101</v>
      </c>
      <c r="H193" s="70"/>
      <c r="I193" s="71"/>
      <c r="J193" s="71"/>
      <c r="K193" s="71"/>
    </row>
    <row r="194" customFormat="false" ht="13.9" hidden="false" customHeight="true" outlineLevel="0" collapsed="false">
      <c r="A194" s="206" t="s">
        <v>69</v>
      </c>
      <c r="B194" s="207" t="s">
        <v>196</v>
      </c>
      <c r="C194" s="207"/>
      <c r="D194" s="207"/>
      <c r="E194" s="207"/>
      <c r="F194" s="208" t="n">
        <v>0.03</v>
      </c>
      <c r="G194" s="209" t="n">
        <f aca="false">G191*F194</f>
        <v>161.786704406801</v>
      </c>
      <c r="H194" s="70"/>
      <c r="I194" s="71"/>
      <c r="J194" s="71"/>
      <c r="K194" s="71"/>
    </row>
    <row r="195" customFormat="false" ht="13.9" hidden="false" customHeight="true" outlineLevel="0" collapsed="false">
      <c r="A195" s="210" t="s">
        <v>72</v>
      </c>
      <c r="B195" s="101" t="s">
        <v>197</v>
      </c>
      <c r="C195" s="101"/>
      <c r="D195" s="101"/>
      <c r="E195" s="101"/>
      <c r="F195" s="211" t="n">
        <v>0.08599</v>
      </c>
      <c r="G195" s="212" t="n">
        <f aca="false">(G191+G194)*F195</f>
        <v>477.646662443302</v>
      </c>
      <c r="H195" s="213"/>
      <c r="I195" s="71"/>
      <c r="J195" s="71"/>
      <c r="K195" s="71"/>
    </row>
    <row r="196" customFormat="false" ht="13.9" hidden="false" customHeight="true" outlineLevel="0" collapsed="false">
      <c r="A196" s="210" t="s">
        <v>75</v>
      </c>
      <c r="B196" s="101" t="s">
        <v>198</v>
      </c>
      <c r="C196" s="101"/>
      <c r="D196" s="101"/>
      <c r="E196" s="101"/>
      <c r="F196" s="211"/>
      <c r="G196" s="212"/>
      <c r="H196" s="70"/>
      <c r="I196" s="70"/>
      <c r="J196" s="71"/>
      <c r="K196" s="71"/>
    </row>
    <row r="197" customFormat="false" ht="13.9" hidden="false" customHeight="true" outlineLevel="0" collapsed="false">
      <c r="A197" s="210"/>
      <c r="B197" s="101" t="s">
        <v>199</v>
      </c>
      <c r="C197" s="101"/>
      <c r="D197" s="101"/>
      <c r="E197" s="101"/>
      <c r="F197" s="211" t="n">
        <v>0.076</v>
      </c>
      <c r="G197" s="212" t="n">
        <f aca="false">SUM($G$191,$G$194,$G$195)/0.8575*F197</f>
        <v>534.643250197673</v>
      </c>
      <c r="H197" s="70"/>
      <c r="I197" s="71"/>
      <c r="J197" s="71"/>
      <c r="K197" s="71"/>
    </row>
    <row r="198" customFormat="false" ht="13.9" hidden="false" customHeight="true" outlineLevel="0" collapsed="false">
      <c r="A198" s="210"/>
      <c r="B198" s="101" t="s">
        <v>200</v>
      </c>
      <c r="C198" s="101"/>
      <c r="D198" s="101"/>
      <c r="E198" s="101"/>
      <c r="F198" s="211" t="n">
        <v>0.0165</v>
      </c>
      <c r="G198" s="212" t="n">
        <f aca="false">SUM($G$191,$G$194,$G$195)/0.8575*F198</f>
        <v>116.073863529758</v>
      </c>
      <c r="H198" s="70"/>
      <c r="I198" s="71"/>
      <c r="J198" s="71"/>
      <c r="K198" s="71"/>
    </row>
    <row r="199" customFormat="false" ht="13.9" hidden="false" customHeight="true" outlineLevel="0" collapsed="false">
      <c r="A199" s="210"/>
      <c r="B199" s="101" t="s">
        <v>201</v>
      </c>
      <c r="C199" s="101"/>
      <c r="D199" s="101"/>
      <c r="E199" s="101"/>
      <c r="F199" s="211" t="n">
        <v>0.05</v>
      </c>
      <c r="G199" s="212" t="n">
        <f aca="false">SUM($G$191,$G$194,$G$195)/0.8575*F199</f>
        <v>351.738980393206</v>
      </c>
      <c r="H199" s="70"/>
      <c r="I199" s="71"/>
      <c r="J199" s="71"/>
      <c r="K199" s="71"/>
    </row>
    <row r="200" customFormat="false" ht="13.9" hidden="false" customHeight="true" outlineLevel="0" collapsed="false">
      <c r="A200" s="214"/>
      <c r="B200" s="215" t="s">
        <v>103</v>
      </c>
      <c r="C200" s="215"/>
      <c r="D200" s="215"/>
      <c r="E200" s="215"/>
      <c r="F200" s="216" t="n">
        <f aca="false">SUM(F194:F199)</f>
        <v>0.25849</v>
      </c>
      <c r="G200" s="116" t="n">
        <f aca="false">SUM(G194:G199)</f>
        <v>1641.88946097074</v>
      </c>
      <c r="H200" s="70"/>
      <c r="I200" s="71"/>
      <c r="J200" s="71"/>
      <c r="K200" s="71"/>
    </row>
    <row r="201" customFormat="false" ht="14.25" hidden="false" customHeight="true" outlineLevel="0" collapsed="false">
      <c r="A201" s="71"/>
      <c r="B201" s="71"/>
      <c r="C201" s="71"/>
      <c r="D201" s="71"/>
      <c r="E201" s="71"/>
      <c r="F201" s="71"/>
      <c r="G201" s="71"/>
      <c r="H201" s="70"/>
      <c r="I201" s="71"/>
      <c r="J201" s="71"/>
      <c r="K201" s="71"/>
    </row>
    <row r="202" customFormat="false" ht="13.8" hidden="false" customHeight="false" outlineLevel="0" collapsed="false">
      <c r="A202" s="96" t="s">
        <v>202</v>
      </c>
      <c r="B202" s="96"/>
      <c r="C202" s="96"/>
      <c r="D202" s="96"/>
      <c r="E202" s="96"/>
      <c r="F202" s="96"/>
      <c r="G202" s="96"/>
      <c r="H202" s="70"/>
      <c r="I202" s="71"/>
      <c r="J202" s="71"/>
      <c r="K202" s="71"/>
    </row>
    <row r="203" customFormat="false" ht="15.75" hidden="false" customHeight="true" outlineLevel="0" collapsed="false">
      <c r="A203" s="96" t="s">
        <v>203</v>
      </c>
      <c r="B203" s="96"/>
      <c r="C203" s="96"/>
      <c r="D203" s="96"/>
      <c r="E203" s="96"/>
      <c r="F203" s="96"/>
      <c r="G203" s="96"/>
      <c r="H203" s="70"/>
      <c r="I203" s="71"/>
      <c r="J203" s="71"/>
      <c r="K203" s="71"/>
    </row>
    <row r="204" customFormat="false" ht="13.8" hidden="false" customHeight="false" outlineLevel="0" collapsed="false">
      <c r="A204" s="201" t="s">
        <v>204</v>
      </c>
      <c r="B204" s="201"/>
      <c r="C204" s="201"/>
      <c r="D204" s="201"/>
      <c r="E204" s="201"/>
      <c r="F204" s="201"/>
      <c r="G204" s="201"/>
      <c r="H204" s="70"/>
      <c r="I204" s="71"/>
      <c r="J204" s="71"/>
      <c r="K204" s="71"/>
    </row>
    <row r="205" customFormat="false" ht="13.8" hidden="false" customHeight="false" outlineLevel="0" collapsed="false">
      <c r="A205" s="201" t="s">
        <v>205</v>
      </c>
      <c r="B205" s="201"/>
      <c r="C205" s="201"/>
      <c r="D205" s="201"/>
      <c r="E205" s="201"/>
      <c r="F205" s="201"/>
      <c r="G205" s="201"/>
      <c r="H205" s="70"/>
      <c r="I205" s="71"/>
      <c r="J205" s="71"/>
      <c r="K205" s="71"/>
    </row>
    <row r="206" customFormat="false" ht="34.8" hidden="false" customHeight="true" outlineLevel="0" collapsed="false">
      <c r="A206" s="130" t="s">
        <v>206</v>
      </c>
      <c r="B206" s="130"/>
      <c r="C206" s="130"/>
      <c r="D206" s="130"/>
      <c r="E206" s="130"/>
      <c r="F206" s="130"/>
      <c r="G206" s="130"/>
      <c r="H206" s="70"/>
      <c r="I206" s="71"/>
      <c r="J206" s="71"/>
      <c r="K206" s="71"/>
    </row>
    <row r="207" customFormat="false" ht="34.8" hidden="false" customHeight="true" outlineLevel="0" collapsed="false">
      <c r="A207" s="130" t="s">
        <v>207</v>
      </c>
      <c r="B207" s="130"/>
      <c r="C207" s="130"/>
      <c r="D207" s="130"/>
      <c r="E207" s="130"/>
      <c r="F207" s="130"/>
      <c r="G207" s="130"/>
      <c r="H207" s="70"/>
      <c r="I207" s="71"/>
      <c r="J207" s="71"/>
      <c r="K207" s="71"/>
    </row>
    <row r="208" customFormat="false" ht="13.8" hidden="false" customHeight="false" outlineLevel="0" collapsed="false">
      <c r="A208" s="201"/>
      <c r="B208" s="77"/>
      <c r="C208" s="77"/>
      <c r="D208" s="77"/>
      <c r="E208" s="77"/>
      <c r="F208" s="77"/>
      <c r="G208" s="77"/>
      <c r="H208" s="70"/>
      <c r="I208" s="71"/>
      <c r="J208" s="71"/>
      <c r="K208" s="71"/>
    </row>
    <row r="209" customFormat="false" ht="13.9" hidden="false" customHeight="true" outlineLevel="0" collapsed="false">
      <c r="A209" s="92" t="s">
        <v>208</v>
      </c>
      <c r="B209" s="92"/>
      <c r="C209" s="92"/>
      <c r="D209" s="92"/>
      <c r="E209" s="92"/>
      <c r="F209" s="92"/>
      <c r="G209" s="92"/>
      <c r="H209" s="70"/>
      <c r="I209" s="71"/>
      <c r="J209" s="71"/>
      <c r="K209" s="71"/>
    </row>
    <row r="210" customFormat="false" ht="14.25" hidden="false" customHeight="true" outlineLevel="0" collapsed="false">
      <c r="A210" s="98"/>
      <c r="B210" s="98"/>
      <c r="C210" s="98"/>
      <c r="D210" s="98"/>
      <c r="E210" s="98"/>
      <c r="F210" s="98"/>
      <c r="G210" s="98"/>
      <c r="H210" s="70"/>
      <c r="I210" s="71"/>
      <c r="J210" s="71"/>
      <c r="K210" s="71"/>
    </row>
    <row r="211" customFormat="false" ht="13.8" hidden="false" customHeight="true" outlineLevel="0" collapsed="false">
      <c r="A211" s="217"/>
      <c r="B211" s="159" t="s">
        <v>209</v>
      </c>
      <c r="C211" s="159"/>
      <c r="D211" s="159"/>
      <c r="E211" s="159"/>
      <c r="F211" s="159" t="s">
        <v>210</v>
      </c>
      <c r="G211" s="159"/>
      <c r="H211" s="70"/>
      <c r="I211" s="71"/>
      <c r="J211" s="71"/>
      <c r="K211" s="71"/>
    </row>
    <row r="212" customFormat="false" ht="18.75" hidden="false" customHeight="true" outlineLevel="0" collapsed="false">
      <c r="A212" s="100" t="s">
        <v>69</v>
      </c>
      <c r="B212" s="101" t="s">
        <v>211</v>
      </c>
      <c r="C212" s="101"/>
      <c r="D212" s="101"/>
      <c r="E212" s="101"/>
      <c r="F212" s="218" t="n">
        <f aca="false">F49</f>
        <v>1986.8</v>
      </c>
      <c r="G212" s="218"/>
      <c r="H212" s="70"/>
      <c r="I212" s="71"/>
      <c r="J212" s="71"/>
      <c r="K212" s="71"/>
    </row>
    <row r="213" customFormat="false" ht="13.8" hidden="false" customHeight="true" outlineLevel="0" collapsed="false">
      <c r="A213" s="100" t="s">
        <v>72</v>
      </c>
      <c r="B213" s="101" t="s">
        <v>212</v>
      </c>
      <c r="C213" s="101"/>
      <c r="D213" s="101"/>
      <c r="E213" s="101"/>
      <c r="F213" s="218" t="n">
        <f aca="false">F113</f>
        <v>1616.806</v>
      </c>
      <c r="G213" s="218"/>
      <c r="H213" s="70"/>
      <c r="I213" s="71"/>
      <c r="J213" s="71"/>
      <c r="K213" s="71"/>
    </row>
    <row r="214" customFormat="false" ht="13.9" hidden="false" customHeight="true" outlineLevel="0" collapsed="false">
      <c r="A214" s="100" t="s">
        <v>75</v>
      </c>
      <c r="B214" s="101" t="s">
        <v>213</v>
      </c>
      <c r="C214" s="101"/>
      <c r="D214" s="101"/>
      <c r="E214" s="101"/>
      <c r="F214" s="218" t="n">
        <f aca="false">G123</f>
        <v>141.21220736</v>
      </c>
      <c r="G214" s="218"/>
      <c r="H214" s="70"/>
      <c r="I214" s="71"/>
      <c r="J214" s="71"/>
      <c r="K214" s="71"/>
    </row>
    <row r="215" customFormat="false" ht="13.8" hidden="false" customHeight="true" outlineLevel="0" collapsed="false">
      <c r="A215" s="100" t="s">
        <v>78</v>
      </c>
      <c r="B215" s="101" t="s">
        <v>214</v>
      </c>
      <c r="C215" s="101"/>
      <c r="D215" s="101"/>
      <c r="E215" s="101"/>
      <c r="F215" s="218" t="n">
        <f aca="false">G176</f>
        <v>464.731939533376</v>
      </c>
      <c r="G215" s="218"/>
      <c r="H215" s="70"/>
      <c r="I215" s="71"/>
      <c r="J215" s="71"/>
      <c r="K215" s="71"/>
    </row>
    <row r="216" customFormat="false" ht="13.9" hidden="false" customHeight="true" outlineLevel="0" collapsed="false">
      <c r="A216" s="100" t="s">
        <v>123</v>
      </c>
      <c r="B216" s="101" t="s">
        <v>215</v>
      </c>
      <c r="C216" s="101"/>
      <c r="D216" s="101"/>
      <c r="E216" s="101"/>
      <c r="F216" s="218" t="n">
        <f aca="false">F185</f>
        <v>1183.34</v>
      </c>
      <c r="G216" s="218"/>
      <c r="H216" s="70"/>
      <c r="I216" s="71"/>
      <c r="J216" s="71"/>
      <c r="K216" s="71"/>
    </row>
    <row r="217" customFormat="false" ht="13.9" hidden="false" customHeight="true" outlineLevel="0" collapsed="false">
      <c r="A217" s="100" t="s">
        <v>216</v>
      </c>
      <c r="B217" s="100"/>
      <c r="C217" s="100"/>
      <c r="D217" s="100"/>
      <c r="E217" s="100"/>
      <c r="F217" s="180" t="n">
        <f aca="false">F212+F213+F214+F215+F216</f>
        <v>5392.89014689338</v>
      </c>
      <c r="G217" s="180"/>
      <c r="H217" s="70"/>
      <c r="I217" s="71"/>
      <c r="J217" s="71"/>
      <c r="K217" s="71"/>
    </row>
    <row r="218" customFormat="false" ht="13.9" hidden="false" customHeight="true" outlineLevel="0" collapsed="false">
      <c r="A218" s="100" t="s">
        <v>125</v>
      </c>
      <c r="B218" s="101" t="s">
        <v>217</v>
      </c>
      <c r="C218" s="101"/>
      <c r="D218" s="101"/>
      <c r="E218" s="101"/>
      <c r="F218" s="218" t="n">
        <f aca="false">G200</f>
        <v>1641.88946097074</v>
      </c>
      <c r="G218" s="218"/>
      <c r="H218" s="70"/>
      <c r="I218" s="71"/>
      <c r="J218" s="71"/>
      <c r="K218" s="71"/>
    </row>
    <row r="219" customFormat="false" ht="13.9" hidden="false" customHeight="true" outlineLevel="0" collapsed="false">
      <c r="A219" s="88" t="s">
        <v>218</v>
      </c>
      <c r="B219" s="88"/>
      <c r="C219" s="88"/>
      <c r="D219" s="88"/>
      <c r="E219" s="88"/>
      <c r="F219" s="219" t="n">
        <f aca="false">F217+F218</f>
        <v>7034.77960786412</v>
      </c>
      <c r="G219" s="219"/>
      <c r="H219" s="220"/>
      <c r="I219" s="71"/>
      <c r="J219" s="71"/>
      <c r="K219" s="71"/>
    </row>
    <row r="220" customFormat="false" ht="14.25" hidden="false" customHeight="true" outlineLevel="0" collapsed="false">
      <c r="A220" s="89"/>
      <c r="B220" s="89"/>
      <c r="C220" s="89"/>
      <c r="D220" s="89"/>
      <c r="E220" s="89"/>
      <c r="F220" s="89"/>
      <c r="G220" s="89"/>
      <c r="H220" s="70"/>
      <c r="I220" s="71"/>
      <c r="J220" s="71"/>
      <c r="K220" s="71"/>
    </row>
    <row r="221" customFormat="false" ht="13.9" hidden="false" customHeight="true" outlineLevel="0" collapsed="false">
      <c r="A221" s="92" t="s">
        <v>219</v>
      </c>
      <c r="B221" s="92"/>
      <c r="C221" s="92"/>
      <c r="D221" s="92"/>
      <c r="E221" s="92"/>
      <c r="F221" s="92"/>
      <c r="G221" s="92"/>
      <c r="H221" s="70"/>
      <c r="I221" s="71"/>
      <c r="J221" s="71"/>
      <c r="K221" s="71"/>
    </row>
    <row r="222" customFormat="false" ht="14.25" hidden="false" customHeight="true" outlineLevel="0" collapsed="false">
      <c r="A222" s="71"/>
      <c r="B222" s="71"/>
      <c r="C222" s="71"/>
      <c r="D222" s="71"/>
      <c r="E222" s="71"/>
      <c r="F222" s="71"/>
      <c r="G222" s="71"/>
      <c r="H222" s="70"/>
      <c r="I222" s="71"/>
      <c r="J222" s="71"/>
      <c r="K222" s="71"/>
    </row>
    <row r="223" customFormat="false" ht="57.95" hidden="false" customHeight="true" outlineLevel="0" collapsed="false">
      <c r="A223" s="87" t="s">
        <v>220</v>
      </c>
      <c r="B223" s="87"/>
      <c r="C223" s="87" t="s">
        <v>221</v>
      </c>
      <c r="D223" s="87" t="s">
        <v>222</v>
      </c>
      <c r="E223" s="87" t="s">
        <v>223</v>
      </c>
      <c r="F223" s="87" t="s">
        <v>224</v>
      </c>
      <c r="G223" s="87" t="s">
        <v>225</v>
      </c>
      <c r="H223" s="70"/>
      <c r="I223" s="71"/>
      <c r="J223" s="71"/>
      <c r="K223" s="71"/>
    </row>
    <row r="224" customFormat="false" ht="23.85" hidden="false" customHeight="false" outlineLevel="0" collapsed="false">
      <c r="A224" s="80" t="s">
        <v>226</v>
      </c>
      <c r="B224" s="80" t="str">
        <f aca="false">F35</f>
        <v>Limpeza e Conservação</v>
      </c>
      <c r="C224" s="221" t="n">
        <f aca="false">F219</f>
        <v>7034.77960786412</v>
      </c>
      <c r="D224" s="80" t="n">
        <v>1</v>
      </c>
      <c r="E224" s="221" t="n">
        <f aca="false">C224*D224</f>
        <v>7034.77960786412</v>
      </c>
      <c r="F224" s="222" t="n">
        <v>2</v>
      </c>
      <c r="G224" s="221" t="n">
        <f aca="false">E224*F224</f>
        <v>14069.5592157282</v>
      </c>
      <c r="H224" s="70"/>
      <c r="I224" s="71"/>
      <c r="J224" s="71"/>
      <c r="K224" s="71"/>
    </row>
    <row r="225" customFormat="false" ht="13.9" hidden="false" customHeight="true" outlineLevel="0" collapsed="false">
      <c r="A225" s="87" t="s">
        <v>227</v>
      </c>
      <c r="B225" s="87"/>
      <c r="C225" s="87"/>
      <c r="D225" s="87"/>
      <c r="E225" s="87"/>
      <c r="F225" s="87"/>
      <c r="G225" s="223" t="n">
        <f aca="false">G224</f>
        <v>14069.5592157282</v>
      </c>
      <c r="H225" s="70"/>
      <c r="I225" s="71"/>
      <c r="J225" s="71"/>
      <c r="K225" s="71"/>
    </row>
    <row r="226" customFormat="false" ht="14.25" hidden="false" customHeight="true" outlineLevel="0" collapsed="false">
      <c r="A226" s="71"/>
      <c r="B226" s="71"/>
      <c r="C226" s="71"/>
      <c r="D226" s="71"/>
      <c r="E226" s="71"/>
      <c r="F226" s="71"/>
      <c r="G226" s="71"/>
      <c r="H226" s="70"/>
      <c r="I226" s="71"/>
      <c r="J226" s="71"/>
      <c r="K226" s="71"/>
    </row>
    <row r="227" customFormat="false" ht="15.75" hidden="false" customHeight="true" outlineLevel="0" collapsed="false">
      <c r="A227" s="117" t="s">
        <v>228</v>
      </c>
      <c r="B227" s="117"/>
      <c r="C227" s="117"/>
      <c r="D227" s="117"/>
      <c r="E227" s="117"/>
      <c r="F227" s="117"/>
      <c r="G227" s="117"/>
      <c r="H227" s="70"/>
      <c r="I227" s="71"/>
      <c r="J227" s="71"/>
      <c r="K227" s="71"/>
    </row>
    <row r="228" customFormat="false" ht="13.8" hidden="false" customHeight="false" outlineLevel="0" collapsed="false">
      <c r="A228" s="71"/>
      <c r="B228" s="71"/>
      <c r="C228" s="71"/>
      <c r="D228" s="71"/>
      <c r="E228" s="71"/>
      <c r="F228" s="71"/>
      <c r="G228" s="71"/>
      <c r="H228" s="70"/>
      <c r="I228" s="71"/>
      <c r="J228" s="71"/>
      <c r="K228" s="71"/>
    </row>
    <row r="229" customFormat="false" ht="14.1" hidden="false" customHeight="true" outlineLevel="0" collapsed="false">
      <c r="A229" s="198"/>
      <c r="B229" s="87" t="s">
        <v>229</v>
      </c>
      <c r="C229" s="87"/>
      <c r="D229" s="87"/>
      <c r="E229" s="87"/>
      <c r="F229" s="87"/>
      <c r="G229" s="87"/>
      <c r="H229" s="70"/>
      <c r="I229" s="71"/>
      <c r="J229" s="71"/>
      <c r="K229" s="71"/>
    </row>
    <row r="230" customFormat="false" ht="14.1" hidden="false" customHeight="true" outlineLevel="0" collapsed="false">
      <c r="A230" s="198"/>
      <c r="B230" s="224" t="s">
        <v>36</v>
      </c>
      <c r="C230" s="224"/>
      <c r="D230" s="224"/>
      <c r="E230" s="224"/>
      <c r="F230" s="87" t="s">
        <v>230</v>
      </c>
      <c r="G230" s="87"/>
      <c r="H230" s="70"/>
      <c r="I230" s="71"/>
      <c r="J230" s="71"/>
      <c r="K230" s="71"/>
    </row>
    <row r="231" customFormat="false" ht="14.25" hidden="false" customHeight="true" outlineLevel="0" collapsed="false">
      <c r="A231" s="121" t="s">
        <v>69</v>
      </c>
      <c r="B231" s="225" t="s">
        <v>231</v>
      </c>
      <c r="C231" s="225"/>
      <c r="D231" s="225"/>
      <c r="E231" s="225"/>
      <c r="F231" s="226" t="n">
        <f aca="false">E224</f>
        <v>7034.77960786412</v>
      </c>
      <c r="G231" s="226"/>
      <c r="H231" s="70"/>
      <c r="I231" s="71"/>
      <c r="J231" s="71"/>
      <c r="K231" s="71"/>
    </row>
    <row r="232" customFormat="false" ht="13.8" hidden="false" customHeight="false" outlineLevel="0" collapsed="false">
      <c r="A232" s="80" t="s">
        <v>72</v>
      </c>
      <c r="B232" s="225" t="s">
        <v>232</v>
      </c>
      <c r="C232" s="225"/>
      <c r="D232" s="225"/>
      <c r="E232" s="225"/>
      <c r="F232" s="226" t="n">
        <f aca="false">G225</f>
        <v>14069.5592157282</v>
      </c>
      <c r="G232" s="226"/>
      <c r="H232" s="70"/>
      <c r="I232" s="71"/>
      <c r="J232" s="71"/>
      <c r="K232" s="71"/>
    </row>
    <row r="233" customFormat="false" ht="23.6" hidden="false" customHeight="true" outlineLevel="0" collapsed="false">
      <c r="A233" s="80" t="s">
        <v>75</v>
      </c>
      <c r="B233" s="101" t="s">
        <v>233</v>
      </c>
      <c r="C233" s="101"/>
      <c r="D233" s="101"/>
      <c r="E233" s="101"/>
      <c r="F233" s="227" t="n">
        <f aca="false">F232*24</f>
        <v>337669.421177478</v>
      </c>
      <c r="G233" s="227"/>
      <c r="H233" s="70"/>
      <c r="I233" s="71"/>
      <c r="J233" s="71"/>
      <c r="K233" s="71"/>
    </row>
    <row r="234" customFormat="false" ht="14.25" hidden="false" customHeight="true" outlineLevel="0" collapsed="false">
      <c r="A234" s="71"/>
      <c r="B234" s="71"/>
      <c r="C234" s="71"/>
      <c r="D234" s="71"/>
      <c r="E234" s="71"/>
      <c r="F234" s="71"/>
      <c r="G234" s="71"/>
      <c r="H234" s="70"/>
      <c r="I234" s="71"/>
      <c r="J234" s="71"/>
      <c r="K234" s="71"/>
    </row>
    <row r="235" customFormat="false" ht="13.8" hidden="false" customHeight="false" outlineLevel="0" collapsed="false">
      <c r="A235" s="228" t="s">
        <v>234</v>
      </c>
      <c r="B235" s="228"/>
      <c r="C235" s="228"/>
      <c r="D235" s="228"/>
      <c r="E235" s="228"/>
      <c r="F235" s="228"/>
      <c r="G235" s="228"/>
      <c r="H235" s="70"/>
      <c r="I235" s="71"/>
      <c r="J235" s="71"/>
      <c r="K235" s="71"/>
    </row>
    <row r="236" customFormat="false" ht="13.8" hidden="false" customHeight="false" outlineLevel="0" collapsed="false">
      <c r="H236" s="70"/>
      <c r="I236" s="71"/>
      <c r="J236" s="71"/>
      <c r="K236" s="71"/>
    </row>
    <row r="238" customFormat="false" ht="65.25" hidden="false" customHeight="true" outlineLevel="0" collapsed="false">
      <c r="A238" s="229" t="s">
        <v>235</v>
      </c>
      <c r="B238" s="229"/>
      <c r="C238" s="229"/>
      <c r="D238" s="229"/>
      <c r="E238" s="229"/>
      <c r="F238" s="229"/>
      <c r="G238" s="229"/>
    </row>
  </sheetData>
  <mergeCells count="209">
    <mergeCell ref="A1:G2"/>
    <mergeCell ref="A3:G3"/>
    <mergeCell ref="A4:G4"/>
    <mergeCell ref="A5:G5"/>
    <mergeCell ref="A6:G6"/>
    <mergeCell ref="A7:G7"/>
    <mergeCell ref="A8:E8"/>
    <mergeCell ref="A10:G10"/>
    <mergeCell ref="B12:E12"/>
    <mergeCell ref="F12:G12"/>
    <mergeCell ref="B13:E13"/>
    <mergeCell ref="F13:G13"/>
    <mergeCell ref="B14:E14"/>
    <mergeCell ref="F14:G14"/>
    <mergeCell ref="B15:E15"/>
    <mergeCell ref="F15:G15"/>
    <mergeCell ref="A16:G18"/>
    <mergeCell ref="B19:E19"/>
    <mergeCell ref="F19:G19"/>
    <mergeCell ref="B20:E20"/>
    <mergeCell ref="F20:G20"/>
    <mergeCell ref="A21:G21"/>
    <mergeCell ref="A22:G23"/>
    <mergeCell ref="A24:G25"/>
    <mergeCell ref="A28:G28"/>
    <mergeCell ref="A30:G30"/>
    <mergeCell ref="A31:G31"/>
    <mergeCell ref="A34:G34"/>
    <mergeCell ref="B35:E35"/>
    <mergeCell ref="F35:G35"/>
    <mergeCell ref="B36:E36"/>
    <mergeCell ref="F36:G36"/>
    <mergeCell ref="B37:E37"/>
    <mergeCell ref="F37:G37"/>
    <mergeCell ref="B38:E38"/>
    <mergeCell ref="F38:G38"/>
    <mergeCell ref="A40:G40"/>
    <mergeCell ref="A41:G41"/>
    <mergeCell ref="A42:G42"/>
    <mergeCell ref="A45:G45"/>
    <mergeCell ref="B46:E46"/>
    <mergeCell ref="F46:G46"/>
    <mergeCell ref="B47:E47"/>
    <mergeCell ref="F47:G47"/>
    <mergeCell ref="B48:D48"/>
    <mergeCell ref="F48:G48"/>
    <mergeCell ref="A49:E49"/>
    <mergeCell ref="F49:G49"/>
    <mergeCell ref="A50:G51"/>
    <mergeCell ref="A53:G53"/>
    <mergeCell ref="A55:G55"/>
    <mergeCell ref="A56:G56"/>
    <mergeCell ref="B57:E57"/>
    <mergeCell ref="B58:E58"/>
    <mergeCell ref="B59:E59"/>
    <mergeCell ref="A60:E60"/>
    <mergeCell ref="A61:G63"/>
    <mergeCell ref="A64:G65"/>
    <mergeCell ref="A67:G69"/>
    <mergeCell ref="A70:F70"/>
    <mergeCell ref="B72:E72"/>
    <mergeCell ref="B73:E73"/>
    <mergeCell ref="B74:E74"/>
    <mergeCell ref="B75:E75"/>
    <mergeCell ref="B76:E76"/>
    <mergeCell ref="B77:E77"/>
    <mergeCell ref="B78:E78"/>
    <mergeCell ref="B79:E79"/>
    <mergeCell ref="B80:E80"/>
    <mergeCell ref="A81:E81"/>
    <mergeCell ref="A83:G84"/>
    <mergeCell ref="A85:G86"/>
    <mergeCell ref="A87:G87"/>
    <mergeCell ref="A88:G88"/>
    <mergeCell ref="A90:G90"/>
    <mergeCell ref="B92:E92"/>
    <mergeCell ref="F92:G92"/>
    <mergeCell ref="B93:E93"/>
    <mergeCell ref="F93:G93"/>
    <mergeCell ref="B94:E94"/>
    <mergeCell ref="F94:G94"/>
    <mergeCell ref="B95:E95"/>
    <mergeCell ref="F95:G95"/>
    <mergeCell ref="B96:E96"/>
    <mergeCell ref="F96:G96"/>
    <mergeCell ref="B97:E97"/>
    <mergeCell ref="F97:G97"/>
    <mergeCell ref="A98:E98"/>
    <mergeCell ref="F98:G98"/>
    <mergeCell ref="A100:G100"/>
    <mergeCell ref="A101:G101"/>
    <mergeCell ref="A102:G103"/>
    <mergeCell ref="A104:G104"/>
    <mergeCell ref="A105:G105"/>
    <mergeCell ref="B106:G106"/>
    <mergeCell ref="A107:G107"/>
    <mergeCell ref="B109:E109"/>
    <mergeCell ref="F109:G109"/>
    <mergeCell ref="B110:E110"/>
    <mergeCell ref="F110:G110"/>
    <mergeCell ref="B111:E111"/>
    <mergeCell ref="F111:G111"/>
    <mergeCell ref="B112:E112"/>
    <mergeCell ref="F112:G112"/>
    <mergeCell ref="A113:E113"/>
    <mergeCell ref="F113:G113"/>
    <mergeCell ref="A115:G115"/>
    <mergeCell ref="B117:E117"/>
    <mergeCell ref="B118:E118"/>
    <mergeCell ref="B119:E119"/>
    <mergeCell ref="B120:E120"/>
    <mergeCell ref="B121:E121"/>
    <mergeCell ref="B122:E122"/>
    <mergeCell ref="B123:E123"/>
    <mergeCell ref="A125:G128"/>
    <mergeCell ref="A129:G129"/>
    <mergeCell ref="A130:G130"/>
    <mergeCell ref="A132:G132"/>
    <mergeCell ref="A134:G134"/>
    <mergeCell ref="A136:F136"/>
    <mergeCell ref="A138:G138"/>
    <mergeCell ref="B140:E140"/>
    <mergeCell ref="B141:E141"/>
    <mergeCell ref="B142:E142"/>
    <mergeCell ref="B143:E143"/>
    <mergeCell ref="B144:E144"/>
    <mergeCell ref="B145:E145"/>
    <mergeCell ref="B146:E146"/>
    <mergeCell ref="B147:E147"/>
    <mergeCell ref="A149:G150"/>
    <mergeCell ref="A151:G151"/>
    <mergeCell ref="A153:G153"/>
    <mergeCell ref="A155:G155"/>
    <mergeCell ref="A157:G157"/>
    <mergeCell ref="A159:G159"/>
    <mergeCell ref="A161:G161"/>
    <mergeCell ref="A163:G163"/>
    <mergeCell ref="B165:E165"/>
    <mergeCell ref="B166:E166"/>
    <mergeCell ref="A167:E167"/>
    <mergeCell ref="A168:G169"/>
    <mergeCell ref="A171:G171"/>
    <mergeCell ref="A172:G172"/>
    <mergeCell ref="B173:E173"/>
    <mergeCell ref="B174:E174"/>
    <mergeCell ref="B175:E175"/>
    <mergeCell ref="B176:E176"/>
    <mergeCell ref="A178:G178"/>
    <mergeCell ref="B180:E180"/>
    <mergeCell ref="F180:G180"/>
    <mergeCell ref="B181:E181"/>
    <mergeCell ref="F181:G181"/>
    <mergeCell ref="B182:E182"/>
    <mergeCell ref="F182:G182"/>
    <mergeCell ref="B183:E183"/>
    <mergeCell ref="F183:G183"/>
    <mergeCell ref="B184:E184"/>
    <mergeCell ref="F184:G184"/>
    <mergeCell ref="B185:E185"/>
    <mergeCell ref="F185:G185"/>
    <mergeCell ref="A187:G187"/>
    <mergeCell ref="A189:G189"/>
    <mergeCell ref="A191:F191"/>
    <mergeCell ref="B193:E193"/>
    <mergeCell ref="B194:E194"/>
    <mergeCell ref="B195:E195"/>
    <mergeCell ref="B196:E196"/>
    <mergeCell ref="B197:E197"/>
    <mergeCell ref="B198:E198"/>
    <mergeCell ref="B199:E199"/>
    <mergeCell ref="B200:E200"/>
    <mergeCell ref="A202:G202"/>
    <mergeCell ref="A203:G203"/>
    <mergeCell ref="A206:G206"/>
    <mergeCell ref="A207:G207"/>
    <mergeCell ref="A209:G209"/>
    <mergeCell ref="B211:E211"/>
    <mergeCell ref="F211:G211"/>
    <mergeCell ref="B212:E212"/>
    <mergeCell ref="F212:G212"/>
    <mergeCell ref="B213:E213"/>
    <mergeCell ref="F213:G213"/>
    <mergeCell ref="B214:E214"/>
    <mergeCell ref="F214:G214"/>
    <mergeCell ref="B215:E215"/>
    <mergeCell ref="F215:G215"/>
    <mergeCell ref="B216:E216"/>
    <mergeCell ref="F216:G216"/>
    <mergeCell ref="A217:E217"/>
    <mergeCell ref="F217:G217"/>
    <mergeCell ref="B218:E218"/>
    <mergeCell ref="F218:G218"/>
    <mergeCell ref="A219:E219"/>
    <mergeCell ref="F219:G219"/>
    <mergeCell ref="A221:G221"/>
    <mergeCell ref="A223:B223"/>
    <mergeCell ref="A225:F225"/>
    <mergeCell ref="A227:G227"/>
    <mergeCell ref="B229:G229"/>
    <mergeCell ref="B230:E230"/>
    <mergeCell ref="F230:G230"/>
    <mergeCell ref="B231:E231"/>
    <mergeCell ref="F231:G231"/>
    <mergeCell ref="B232:E232"/>
    <mergeCell ref="F232:G232"/>
    <mergeCell ref="B233:E233"/>
    <mergeCell ref="F233:G233"/>
    <mergeCell ref="A235:G235"/>
    <mergeCell ref="A238:G238"/>
  </mergeCells>
  <printOptions headings="false" gridLines="false" gridLinesSet="true" horizontalCentered="false" verticalCentered="false"/>
  <pageMargins left="0.161111111111111" right="0" top="0.138888888888889" bottom="0.138888888888889" header="0" footer="0"/>
  <pageSetup paperSize="9" scale="75" firstPageNumber="0" fitToWidth="1" fitToHeight="1" pageOrder="downThenOver" orientation="portrait" blackAndWhite="false" draft="false" cellComments="none" useFirstPageNumber="false" horizontalDpi="300" verticalDpi="300" copies="1"/>
  <headerFooter differentFirst="false" differentOddEven="false">
    <oddHeader>&amp;C&amp;10&amp;A</oddHeader>
    <oddFooter>&amp;C&amp;10Página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219"/>
  <sheetViews>
    <sheetView showFormulas="false" showGridLines="true" showRowColHeaders="true" showZeros="true" rightToLeft="false" tabSelected="false" showOutlineSymbols="true" defaultGridColor="true" view="normal" topLeftCell="A2" colorId="64" zoomScale="80" zoomScaleNormal="80" zoomScalePageLayoutView="100" workbookViewId="0">
      <selection pane="topLeft" activeCell="J17" activeCellId="0" sqref="J17"/>
    </sheetView>
  </sheetViews>
  <sheetFormatPr defaultColWidth="8.6171875" defaultRowHeight="14.25" zeroHeight="false" outlineLevelRow="0" outlineLevelCol="0"/>
  <cols>
    <col collapsed="false" customWidth="true" hidden="false" outlineLevel="0" max="1" min="1" style="1" width="12.76"/>
    <col collapsed="false" customWidth="true" hidden="false" outlineLevel="0" max="2" min="2" style="1" width="17.87"/>
    <col collapsed="false" customWidth="true" hidden="false" outlineLevel="0" max="3" min="3" style="1" width="13.87"/>
    <col collapsed="false" customWidth="true" hidden="false" outlineLevel="0" max="4" min="4" style="1" width="21.66"/>
    <col collapsed="false" customWidth="true" hidden="false" outlineLevel="0" max="5" min="5" style="1" width="13.37"/>
    <col collapsed="false" customWidth="true" hidden="false" outlineLevel="0" max="6" min="6" style="1" width="12.97"/>
    <col collapsed="false" customWidth="true" hidden="false" outlineLevel="0" max="7" min="7" style="1" width="3.87"/>
    <col collapsed="false" customWidth="true" hidden="false" outlineLevel="0" max="8" min="8" style="1" width="12.76"/>
    <col collapsed="false" customWidth="true" hidden="false" outlineLevel="0" max="9" min="9" style="1" width="17.71"/>
    <col collapsed="false" customWidth="true" hidden="false" outlineLevel="0" max="10" min="10" style="1" width="13.76"/>
    <col collapsed="false" customWidth="true" hidden="false" outlineLevel="0" max="11" min="11" style="1" width="20.88"/>
    <col collapsed="false" customWidth="true" hidden="false" outlineLevel="0" max="12" min="12" style="1" width="13.37"/>
    <col collapsed="false" customWidth="true" hidden="false" outlineLevel="0" max="13" min="13" style="1" width="13.76"/>
  </cols>
  <sheetData>
    <row r="1" customFormat="false" ht="14.25" hidden="false" customHeight="false" outlineLevel="0" collapsed="false">
      <c r="A1" s="233" t="s">
        <v>239</v>
      </c>
      <c r="B1" s="233"/>
      <c r="C1" s="233"/>
      <c r="D1" s="233"/>
      <c r="E1" s="233"/>
      <c r="F1" s="233"/>
      <c r="G1" s="233"/>
      <c r="H1" s="233"/>
      <c r="I1" s="233"/>
      <c r="J1" s="233"/>
      <c r="K1" s="233"/>
      <c r="L1" s="233"/>
      <c r="M1" s="233"/>
    </row>
    <row r="2" customFormat="false" ht="14.25" hidden="false" customHeight="false" outlineLevel="0" collapsed="false">
      <c r="A2" s="233"/>
      <c r="B2" s="233"/>
      <c r="C2" s="233"/>
      <c r="D2" s="233"/>
      <c r="E2" s="233"/>
      <c r="F2" s="233"/>
      <c r="G2" s="233"/>
      <c r="H2" s="233"/>
      <c r="I2" s="233"/>
      <c r="J2" s="233"/>
      <c r="K2" s="233"/>
      <c r="L2" s="233"/>
      <c r="M2" s="233"/>
    </row>
    <row r="3" customFormat="false" ht="12.8" hidden="false" customHeight="false" outlineLevel="0" collapsed="false">
      <c r="A3" s="234" t="s">
        <v>240</v>
      </c>
      <c r="B3" s="234"/>
      <c r="C3" s="234"/>
      <c r="D3" s="234"/>
      <c r="E3" s="234"/>
      <c r="F3" s="234"/>
      <c r="G3" s="235"/>
      <c r="H3" s="236" t="s">
        <v>241</v>
      </c>
      <c r="I3" s="236"/>
      <c r="J3" s="236"/>
      <c r="K3" s="236"/>
      <c r="L3" s="236"/>
      <c r="M3" s="236"/>
    </row>
    <row r="4" customFormat="false" ht="33" hidden="false" customHeight="true" outlineLevel="0" collapsed="false">
      <c r="A4" s="237" t="s">
        <v>242</v>
      </c>
      <c r="B4" s="237" t="s">
        <v>243</v>
      </c>
      <c r="C4" s="237" t="s">
        <v>244</v>
      </c>
      <c r="D4" s="237" t="s">
        <v>245</v>
      </c>
      <c r="E4" s="237" t="s">
        <v>246</v>
      </c>
      <c r="F4" s="237" t="s">
        <v>247</v>
      </c>
      <c r="G4" s="235"/>
      <c r="H4" s="238" t="s">
        <v>242</v>
      </c>
      <c r="I4" s="237" t="s">
        <v>243</v>
      </c>
      <c r="J4" s="237" t="s">
        <v>244</v>
      </c>
      <c r="K4" s="237" t="s">
        <v>245</v>
      </c>
      <c r="L4" s="237" t="s">
        <v>246</v>
      </c>
      <c r="M4" s="237" t="s">
        <v>247</v>
      </c>
    </row>
    <row r="5" customFormat="false" ht="12.8" hidden="false" customHeight="false" outlineLevel="0" collapsed="false">
      <c r="A5" s="239" t="s">
        <v>248</v>
      </c>
      <c r="B5" s="240" t="n">
        <v>1</v>
      </c>
      <c r="C5" s="241" t="n">
        <f aca="false">1/2</f>
        <v>0.5</v>
      </c>
      <c r="D5" s="242" t="n">
        <f aca="false">'Dimensionamento de Serventes'!F37</f>
        <v>1.00444134573371</v>
      </c>
      <c r="E5" s="243" t="n">
        <f aca="false">'Servente SEM Insalubridade'!F218</f>
        <v>5717.07135933618</v>
      </c>
      <c r="F5" s="243" t="n">
        <f aca="false">(B5/B6)*C5*D5*E5</f>
        <v>1.59512856939647</v>
      </c>
      <c r="G5" s="235"/>
      <c r="H5" s="244" t="s">
        <v>248</v>
      </c>
      <c r="I5" s="240" t="n">
        <v>1</v>
      </c>
      <c r="J5" s="241" t="n">
        <v>1</v>
      </c>
      <c r="K5" s="242" t="n">
        <f aca="false">D5</f>
        <v>1.00444134573371</v>
      </c>
      <c r="L5" s="243" t="n">
        <f aca="false">E5</f>
        <v>5717.07135933618</v>
      </c>
      <c r="M5" s="243" t="n">
        <f aca="false">(I5/I6)*J5*K5*L5</f>
        <v>4.78538570818942</v>
      </c>
    </row>
    <row r="6" customFormat="false" ht="12.8" hidden="false" customHeight="false" outlineLevel="0" collapsed="false">
      <c r="A6" s="239"/>
      <c r="B6" s="245" t="n">
        <v>1800</v>
      </c>
      <c r="C6" s="241"/>
      <c r="D6" s="242"/>
      <c r="E6" s="243"/>
      <c r="F6" s="243"/>
      <c r="G6" s="235"/>
      <c r="H6" s="244"/>
      <c r="I6" s="245" t="n">
        <f aca="false">'Dimensionamento de Serventes'!F10</f>
        <v>1200</v>
      </c>
      <c r="J6" s="241"/>
      <c r="K6" s="241"/>
      <c r="L6" s="243"/>
      <c r="M6" s="243"/>
    </row>
    <row r="7" customFormat="false" ht="14.25" hidden="false" customHeight="false" outlineLevel="0" collapsed="false">
      <c r="A7" s="246" t="s">
        <v>249</v>
      </c>
      <c r="B7" s="246"/>
      <c r="C7" s="246"/>
      <c r="D7" s="246"/>
      <c r="E7" s="246"/>
      <c r="F7" s="247" t="n">
        <f aca="false">SUM(F5)</f>
        <v>1.59512856939647</v>
      </c>
      <c r="G7" s="235"/>
      <c r="H7" s="248" t="s">
        <v>249</v>
      </c>
      <c r="I7" s="248"/>
      <c r="J7" s="248"/>
      <c r="K7" s="248"/>
      <c r="L7" s="248"/>
      <c r="M7" s="247" t="n">
        <f aca="false">SUM(M5)</f>
        <v>4.78538570818942</v>
      </c>
    </row>
    <row r="8" customFormat="false" ht="14.25" hidden="false" customHeight="false" outlineLevel="0" collapsed="false">
      <c r="A8" s="235"/>
      <c r="B8" s="235"/>
      <c r="C8" s="235"/>
      <c r="D8" s="235"/>
      <c r="E8" s="235"/>
      <c r="F8" s="235"/>
      <c r="G8" s="235"/>
      <c r="H8" s="249"/>
      <c r="I8" s="249"/>
      <c r="J8" s="249"/>
      <c r="K8" s="249"/>
      <c r="L8" s="249"/>
      <c r="M8" s="249"/>
    </row>
    <row r="9" customFormat="false" ht="14.25" hidden="false" customHeight="false" outlineLevel="0" collapsed="false">
      <c r="A9" s="234" t="s">
        <v>250</v>
      </c>
      <c r="B9" s="234"/>
      <c r="C9" s="234"/>
      <c r="D9" s="234"/>
      <c r="E9" s="234"/>
      <c r="F9" s="234"/>
      <c r="G9" s="235"/>
      <c r="H9" s="236" t="s">
        <v>251</v>
      </c>
      <c r="I9" s="236"/>
      <c r="J9" s="236"/>
      <c r="K9" s="236"/>
      <c r="L9" s="236"/>
      <c r="M9" s="236"/>
    </row>
    <row r="10" customFormat="false" ht="33" hidden="false" customHeight="true" outlineLevel="0" collapsed="false">
      <c r="A10" s="237" t="s">
        <v>242</v>
      </c>
      <c r="B10" s="237" t="s">
        <v>243</v>
      </c>
      <c r="C10" s="237" t="s">
        <v>244</v>
      </c>
      <c r="D10" s="237" t="s">
        <v>245</v>
      </c>
      <c r="E10" s="237" t="s">
        <v>246</v>
      </c>
      <c r="F10" s="237" t="s">
        <v>247</v>
      </c>
      <c r="G10" s="235"/>
      <c r="H10" s="238" t="s">
        <v>242</v>
      </c>
      <c r="I10" s="237" t="s">
        <v>243</v>
      </c>
      <c r="J10" s="237" t="s">
        <v>244</v>
      </c>
      <c r="K10" s="237" t="s">
        <v>245</v>
      </c>
      <c r="L10" s="237" t="s">
        <v>246</v>
      </c>
      <c r="M10" s="237" t="s">
        <v>247</v>
      </c>
    </row>
    <row r="11" customFormat="false" ht="12.8" hidden="false" customHeight="false" outlineLevel="0" collapsed="false">
      <c r="A11" s="239" t="s">
        <v>248</v>
      </c>
      <c r="B11" s="240" t="n">
        <v>1</v>
      </c>
      <c r="C11" s="241" t="n">
        <v>1</v>
      </c>
      <c r="D11" s="242" t="n">
        <f aca="false">D5</f>
        <v>1.00444134573371</v>
      </c>
      <c r="E11" s="243" t="n">
        <f aca="false">E5</f>
        <v>5717.07135933618</v>
      </c>
      <c r="F11" s="243" t="n">
        <f aca="false">(B11/B12)*C11*D11*E11</f>
        <v>12.7610285551718</v>
      </c>
      <c r="G11" s="235"/>
      <c r="H11" s="244" t="s">
        <v>248</v>
      </c>
      <c r="I11" s="240" t="n">
        <v>1</v>
      </c>
      <c r="J11" s="241" t="n">
        <v>0.5</v>
      </c>
      <c r="K11" s="242" t="n">
        <f aca="false">D5</f>
        <v>1.00444134573371</v>
      </c>
      <c r="L11" s="243" t="n">
        <f aca="false">E5</f>
        <v>5717.07135933618</v>
      </c>
      <c r="M11" s="243" t="n">
        <f aca="false">(I11/I12)*J11*K11*L11</f>
        <v>1.14849256996546</v>
      </c>
    </row>
    <row r="12" customFormat="false" ht="14.25" hidden="false" customHeight="false" outlineLevel="0" collapsed="false">
      <c r="A12" s="239"/>
      <c r="B12" s="245" t="n">
        <f aca="false">'Dimensionamento de Serventes'!F11</f>
        <v>450</v>
      </c>
      <c r="C12" s="241"/>
      <c r="D12" s="241"/>
      <c r="E12" s="243"/>
      <c r="F12" s="243"/>
      <c r="G12" s="235"/>
      <c r="H12" s="244"/>
      <c r="I12" s="245" t="n">
        <f aca="false">'Dimensionamento de Serventes'!F12</f>
        <v>2500</v>
      </c>
      <c r="J12" s="241"/>
      <c r="K12" s="241"/>
      <c r="L12" s="243"/>
      <c r="M12" s="243"/>
    </row>
    <row r="13" customFormat="false" ht="14.25" hidden="false" customHeight="false" outlineLevel="0" collapsed="false">
      <c r="A13" s="246" t="s">
        <v>249</v>
      </c>
      <c r="B13" s="246"/>
      <c r="C13" s="246"/>
      <c r="D13" s="246"/>
      <c r="E13" s="246"/>
      <c r="F13" s="247" t="n">
        <f aca="false">SUM(F11)</f>
        <v>12.7610285551718</v>
      </c>
      <c r="G13" s="235"/>
      <c r="H13" s="248" t="s">
        <v>249</v>
      </c>
      <c r="I13" s="248"/>
      <c r="J13" s="248"/>
      <c r="K13" s="248"/>
      <c r="L13" s="248"/>
      <c r="M13" s="247" t="n">
        <f aca="false">SUM(M11)</f>
        <v>1.14849256996546</v>
      </c>
    </row>
    <row r="14" customFormat="false" ht="14.25" hidden="false" customHeight="false" outlineLevel="0" collapsed="false">
      <c r="A14" s="235"/>
      <c r="B14" s="235"/>
      <c r="C14" s="235"/>
      <c r="D14" s="235"/>
      <c r="E14" s="235"/>
      <c r="F14" s="235"/>
      <c r="G14" s="235"/>
      <c r="H14" s="249"/>
      <c r="I14" s="249"/>
      <c r="J14" s="249"/>
      <c r="K14" s="249"/>
      <c r="L14" s="249"/>
      <c r="M14" s="249"/>
    </row>
    <row r="15" customFormat="false" ht="14.25" hidden="false" customHeight="false" outlineLevel="0" collapsed="false">
      <c r="A15" s="234" t="s">
        <v>252</v>
      </c>
      <c r="B15" s="234"/>
      <c r="C15" s="234"/>
      <c r="D15" s="234"/>
      <c r="E15" s="234"/>
      <c r="F15" s="234"/>
      <c r="G15" s="235"/>
      <c r="H15" s="236" t="s">
        <v>253</v>
      </c>
      <c r="I15" s="236"/>
      <c r="J15" s="236"/>
      <c r="K15" s="236"/>
      <c r="L15" s="236"/>
      <c r="M15" s="236"/>
    </row>
    <row r="16" customFormat="false" ht="33" hidden="false" customHeight="true" outlineLevel="0" collapsed="false">
      <c r="A16" s="237" t="s">
        <v>242</v>
      </c>
      <c r="B16" s="237" t="s">
        <v>243</v>
      </c>
      <c r="C16" s="237" t="s">
        <v>244</v>
      </c>
      <c r="D16" s="237" t="s">
        <v>245</v>
      </c>
      <c r="E16" s="237" t="s">
        <v>246</v>
      </c>
      <c r="F16" s="237" t="s">
        <v>247</v>
      </c>
      <c r="G16" s="235"/>
      <c r="H16" s="238" t="s">
        <v>242</v>
      </c>
      <c r="I16" s="237" t="s">
        <v>243</v>
      </c>
      <c r="J16" s="237" t="s">
        <v>244</v>
      </c>
      <c r="K16" s="237" t="s">
        <v>245</v>
      </c>
      <c r="L16" s="237" t="s">
        <v>246</v>
      </c>
      <c r="M16" s="237" t="s">
        <v>247</v>
      </c>
    </row>
    <row r="17" customFormat="false" ht="12.8" hidden="false" customHeight="false" outlineLevel="0" collapsed="false">
      <c r="A17" s="239" t="s">
        <v>248</v>
      </c>
      <c r="B17" s="240" t="n">
        <v>1</v>
      </c>
      <c r="C17" s="241" t="n">
        <v>2</v>
      </c>
      <c r="D17" s="242" t="n">
        <f aca="false">'Dimensionamento de Serventes'!F36</f>
        <v>1</v>
      </c>
      <c r="E17" s="243" t="n">
        <f aca="false">'Servente COM Insalubridade'!F219</f>
        <v>7034.77960786412</v>
      </c>
      <c r="F17" s="243" t="n">
        <f aca="false">(B17/B18)*C17*D17*E17</f>
        <v>46.8985307190941</v>
      </c>
      <c r="G17" s="235"/>
      <c r="H17" s="244" t="s">
        <v>248</v>
      </c>
      <c r="I17" s="240" t="n">
        <v>1</v>
      </c>
      <c r="J17" s="241" t="n">
        <v>1</v>
      </c>
      <c r="K17" s="242" t="n">
        <f aca="false">D11</f>
        <v>1.00444134573371</v>
      </c>
      <c r="L17" s="243" t="n">
        <f aca="false">E11</f>
        <v>5717.07135933618</v>
      </c>
      <c r="M17" s="243" t="n">
        <f aca="false">(I17/I18)*J17*K17*L17</f>
        <v>3.82830856655153</v>
      </c>
    </row>
    <row r="18" customFormat="false" ht="14.25" hidden="false" customHeight="false" outlineLevel="0" collapsed="false">
      <c r="A18" s="239"/>
      <c r="B18" s="240" t="n">
        <f aca="false">'Dimensionamento de Serventes'!F15</f>
        <v>300</v>
      </c>
      <c r="C18" s="241"/>
      <c r="D18" s="241"/>
      <c r="E18" s="243"/>
      <c r="F18" s="243"/>
      <c r="G18" s="235"/>
      <c r="H18" s="244"/>
      <c r="I18" s="245" t="n">
        <f aca="false">'Dimensionamento de Serventes'!F14</f>
        <v>1500</v>
      </c>
      <c r="J18" s="241"/>
      <c r="K18" s="241"/>
      <c r="L18" s="243"/>
      <c r="M18" s="243"/>
    </row>
    <row r="19" customFormat="false" ht="14.25" hidden="false" customHeight="false" outlineLevel="0" collapsed="false">
      <c r="A19" s="246" t="s">
        <v>249</v>
      </c>
      <c r="B19" s="246"/>
      <c r="C19" s="246"/>
      <c r="D19" s="246"/>
      <c r="E19" s="246"/>
      <c r="F19" s="247" t="n">
        <f aca="false">SUM(F17)</f>
        <v>46.8985307190941</v>
      </c>
      <c r="G19" s="235"/>
      <c r="H19" s="250" t="s">
        <v>249</v>
      </c>
      <c r="I19" s="250"/>
      <c r="J19" s="250"/>
      <c r="K19" s="250"/>
      <c r="L19" s="250"/>
      <c r="M19" s="247" t="n">
        <f aca="false">SUM(M17)</f>
        <v>3.82830856655153</v>
      </c>
    </row>
    <row r="20" customFormat="false" ht="14.25" hidden="false" customHeight="false" outlineLevel="0" collapsed="false">
      <c r="A20" s="251"/>
      <c r="B20" s="251"/>
      <c r="C20" s="251"/>
      <c r="D20" s="251"/>
      <c r="E20" s="251"/>
      <c r="F20" s="251"/>
      <c r="G20" s="251"/>
      <c r="H20" s="251"/>
      <c r="I20" s="251"/>
      <c r="J20" s="251"/>
      <c r="K20" s="251"/>
      <c r="L20" s="251"/>
      <c r="M20" s="251"/>
    </row>
    <row r="21" customFormat="false" ht="14.25" hidden="false" customHeight="false" outlineLevel="0" collapsed="false">
      <c r="A21" s="251"/>
      <c r="B21" s="251"/>
      <c r="C21" s="251"/>
      <c r="D21" s="251"/>
      <c r="E21" s="251"/>
      <c r="F21" s="251"/>
      <c r="G21" s="251"/>
      <c r="H21" s="251"/>
      <c r="I21" s="251"/>
      <c r="J21" s="251"/>
      <c r="K21" s="251"/>
      <c r="L21" s="251"/>
      <c r="M21" s="251"/>
    </row>
    <row r="22" customFormat="false" ht="14.25" hidden="false" customHeight="false" outlineLevel="0" collapsed="false">
      <c r="A22" s="251"/>
      <c r="B22" s="251"/>
      <c r="C22" s="251"/>
      <c r="D22" s="251"/>
      <c r="E22" s="251"/>
      <c r="F22" s="251"/>
      <c r="G22" s="251"/>
      <c r="H22" s="251"/>
      <c r="I22" s="251"/>
      <c r="J22" s="251"/>
      <c r="K22" s="251"/>
      <c r="L22" s="251"/>
      <c r="M22" s="251"/>
    </row>
    <row r="23" customFormat="false" ht="14.25" hidden="false" customHeight="false" outlineLevel="0" collapsed="false">
      <c r="A23" s="251"/>
      <c r="B23" s="251"/>
      <c r="C23" s="251"/>
      <c r="D23" s="251"/>
      <c r="E23" s="251"/>
      <c r="F23" s="252"/>
      <c r="G23" s="251"/>
      <c r="H23" s="251"/>
      <c r="I23" s="251"/>
      <c r="J23" s="251"/>
      <c r="K23" s="251"/>
      <c r="L23" s="251"/>
      <c r="M23" s="251"/>
    </row>
    <row r="24" customFormat="false" ht="14.25" hidden="false" customHeight="false" outlineLevel="0" collapsed="false">
      <c r="A24" s="251"/>
      <c r="B24" s="251"/>
      <c r="C24" s="251"/>
      <c r="D24" s="251"/>
      <c r="E24" s="251"/>
      <c r="F24" s="251"/>
      <c r="G24" s="251"/>
      <c r="H24" s="251"/>
      <c r="I24" s="251"/>
      <c r="J24" s="251"/>
      <c r="K24" s="251"/>
      <c r="L24" s="251"/>
      <c r="M24" s="251"/>
    </row>
    <row r="25" customFormat="false" ht="14.25" hidden="false" customHeight="false" outlineLevel="0" collapsed="false">
      <c r="A25" s="251"/>
      <c r="B25" s="251"/>
      <c r="C25" s="251"/>
      <c r="D25" s="251"/>
      <c r="E25" s="251"/>
      <c r="F25" s="251"/>
      <c r="G25" s="251"/>
      <c r="H25" s="251"/>
      <c r="I25" s="251"/>
      <c r="J25" s="251"/>
      <c r="K25" s="251"/>
      <c r="L25" s="251"/>
      <c r="M25" s="251"/>
    </row>
    <row r="26" customFormat="false" ht="14.25" hidden="false" customHeight="false" outlineLevel="0" collapsed="false">
      <c r="A26" s="251"/>
      <c r="B26" s="251"/>
      <c r="C26" s="251"/>
      <c r="D26" s="251"/>
      <c r="E26" s="251"/>
      <c r="F26" s="251"/>
      <c r="G26" s="251"/>
      <c r="H26" s="251"/>
      <c r="I26" s="251"/>
      <c r="J26" s="251"/>
      <c r="K26" s="251"/>
      <c r="L26" s="251"/>
      <c r="M26" s="251"/>
    </row>
    <row r="27" customFormat="false" ht="14.25" hidden="false" customHeight="false" outlineLevel="0" collapsed="false">
      <c r="A27" s="251"/>
      <c r="B27" s="251"/>
      <c r="C27" s="251"/>
      <c r="D27" s="251"/>
      <c r="E27" s="251"/>
      <c r="F27" s="251"/>
      <c r="G27" s="251"/>
      <c r="H27" s="251"/>
      <c r="I27" s="251"/>
      <c r="J27" s="251"/>
      <c r="K27" s="251"/>
      <c r="L27" s="251"/>
      <c r="M27" s="251"/>
    </row>
    <row r="28" customFormat="false" ht="14.25" hidden="false" customHeight="false" outlineLevel="0" collapsed="false">
      <c r="A28" s="251"/>
      <c r="B28" s="251"/>
      <c r="C28" s="251"/>
      <c r="D28" s="251"/>
      <c r="F28" s="251"/>
      <c r="G28" s="251"/>
      <c r="H28" s="251"/>
      <c r="I28" s="251"/>
      <c r="J28" s="251"/>
      <c r="K28" s="251"/>
      <c r="L28" s="251"/>
      <c r="M28" s="251"/>
    </row>
    <row r="29" customFormat="false" ht="14.25" hidden="false" customHeight="false" outlineLevel="0" collapsed="false">
      <c r="A29" s="251"/>
      <c r="B29" s="251"/>
      <c r="C29" s="251"/>
      <c r="D29" s="251"/>
      <c r="E29" s="251"/>
      <c r="F29" s="251"/>
      <c r="G29" s="251"/>
      <c r="H29" s="251"/>
      <c r="I29" s="251"/>
      <c r="J29" s="251"/>
      <c r="K29" s="251"/>
      <c r="L29" s="251"/>
      <c r="M29" s="251"/>
    </row>
    <row r="30" customFormat="false" ht="14.25" hidden="false" customHeight="false" outlineLevel="0" collapsed="false">
      <c r="A30" s="251"/>
      <c r="B30" s="251"/>
      <c r="C30" s="251"/>
      <c r="D30" s="251"/>
      <c r="E30" s="251"/>
      <c r="F30" s="251"/>
      <c r="G30" s="251"/>
      <c r="H30" s="251"/>
      <c r="I30" s="251"/>
      <c r="J30" s="251"/>
      <c r="K30" s="251"/>
      <c r="L30" s="251"/>
      <c r="M30" s="251"/>
    </row>
    <row r="31" customFormat="false" ht="14.25" hidden="false" customHeight="false" outlineLevel="0" collapsed="false">
      <c r="A31" s="251"/>
      <c r="B31" s="251"/>
      <c r="C31" s="251"/>
      <c r="D31" s="251"/>
      <c r="E31" s="251"/>
      <c r="F31" s="253"/>
      <c r="G31" s="251"/>
      <c r="H31" s="251"/>
      <c r="I31" s="251"/>
      <c r="J31" s="251"/>
      <c r="K31" s="251"/>
      <c r="L31" s="251"/>
      <c r="M31" s="251"/>
    </row>
    <row r="32" customFormat="false" ht="14.25" hidden="false" customHeight="false" outlineLevel="0" collapsed="false">
      <c r="A32" s="251"/>
      <c r="B32" s="251"/>
      <c r="C32" s="251"/>
      <c r="D32" s="251"/>
      <c r="E32" s="251"/>
      <c r="F32" s="253"/>
      <c r="G32" s="251"/>
      <c r="H32" s="251"/>
      <c r="I32" s="251"/>
      <c r="J32" s="251"/>
      <c r="K32" s="251"/>
      <c r="L32" s="251"/>
      <c r="M32" s="251"/>
    </row>
    <row r="33" customFormat="false" ht="14.25" hidden="false" customHeight="false" outlineLevel="0" collapsed="false">
      <c r="A33" s="251"/>
      <c r="B33" s="251"/>
      <c r="C33" s="251"/>
      <c r="D33" s="251"/>
      <c r="E33" s="251"/>
      <c r="F33" s="251"/>
      <c r="G33" s="251"/>
      <c r="H33" s="251"/>
      <c r="I33" s="251"/>
      <c r="J33" s="251"/>
      <c r="K33" s="251"/>
      <c r="L33" s="251"/>
      <c r="M33" s="251"/>
    </row>
    <row r="34" customFormat="false" ht="14.25" hidden="false" customHeight="false" outlineLevel="0" collapsed="false">
      <c r="A34" s="251"/>
      <c r="B34" s="251"/>
      <c r="C34" s="251"/>
      <c r="D34" s="251"/>
      <c r="E34" s="251"/>
      <c r="F34" s="251"/>
      <c r="G34" s="251"/>
      <c r="H34" s="251"/>
      <c r="I34" s="251"/>
      <c r="J34" s="251"/>
      <c r="K34" s="251"/>
      <c r="L34" s="251"/>
      <c r="M34" s="251"/>
    </row>
    <row r="35" customFormat="false" ht="14.25" hidden="false" customHeight="false" outlineLevel="0" collapsed="false">
      <c r="A35" s="251"/>
      <c r="B35" s="251"/>
      <c r="C35" s="251"/>
      <c r="D35" s="251"/>
      <c r="E35" s="251"/>
      <c r="F35" s="251"/>
      <c r="G35" s="251"/>
      <c r="H35" s="251"/>
      <c r="I35" s="251"/>
      <c r="J35" s="251"/>
      <c r="K35" s="251"/>
      <c r="L35" s="251"/>
      <c r="M35" s="251"/>
    </row>
    <row r="36" customFormat="false" ht="14.25" hidden="false" customHeight="false" outlineLevel="0" collapsed="false">
      <c r="A36" s="251"/>
      <c r="B36" s="251"/>
      <c r="C36" s="251"/>
      <c r="D36" s="251"/>
      <c r="E36" s="251"/>
      <c r="F36" s="251"/>
      <c r="G36" s="251"/>
      <c r="H36" s="251"/>
      <c r="I36" s="251"/>
      <c r="J36" s="251"/>
      <c r="K36" s="251"/>
      <c r="L36" s="251"/>
      <c r="M36" s="251"/>
    </row>
    <row r="37" customFormat="false" ht="14.25" hidden="false" customHeight="false" outlineLevel="0" collapsed="false">
      <c r="A37" s="251"/>
      <c r="B37" s="251"/>
      <c r="C37" s="251"/>
      <c r="D37" s="251"/>
      <c r="E37" s="251"/>
      <c r="F37" s="251"/>
      <c r="G37" s="251"/>
      <c r="H37" s="251"/>
      <c r="I37" s="251"/>
      <c r="J37" s="251"/>
      <c r="K37" s="251"/>
      <c r="L37" s="251"/>
      <c r="M37" s="251"/>
    </row>
    <row r="38" customFormat="false" ht="14.25" hidden="false" customHeight="false" outlineLevel="0" collapsed="false">
      <c r="A38" s="251"/>
      <c r="B38" s="251"/>
      <c r="C38" s="251"/>
      <c r="D38" s="251"/>
      <c r="E38" s="251"/>
      <c r="F38" s="251"/>
      <c r="G38" s="251"/>
      <c r="H38" s="251"/>
      <c r="I38" s="251"/>
      <c r="J38" s="251"/>
      <c r="K38" s="251"/>
      <c r="L38" s="251"/>
      <c r="M38" s="251"/>
    </row>
    <row r="39" customFormat="false" ht="14.25" hidden="false" customHeight="false" outlineLevel="0" collapsed="false">
      <c r="A39" s="251"/>
      <c r="B39" s="251"/>
      <c r="C39" s="251"/>
      <c r="D39" s="251"/>
      <c r="E39" s="251"/>
      <c r="F39" s="251"/>
      <c r="G39" s="251"/>
      <c r="H39" s="251"/>
      <c r="I39" s="251"/>
      <c r="J39" s="251"/>
      <c r="K39" s="251"/>
      <c r="L39" s="251"/>
      <c r="M39" s="251"/>
    </row>
    <row r="40" customFormat="false" ht="14.25" hidden="false" customHeight="false" outlineLevel="0" collapsed="false">
      <c r="A40" s="251"/>
      <c r="B40" s="251"/>
      <c r="C40" s="251"/>
      <c r="D40" s="251"/>
      <c r="E40" s="251"/>
      <c r="F40" s="251"/>
      <c r="G40" s="251"/>
      <c r="H40" s="251"/>
      <c r="I40" s="251"/>
      <c r="J40" s="251"/>
      <c r="K40" s="251"/>
      <c r="L40" s="251"/>
      <c r="M40" s="251"/>
    </row>
    <row r="41" customFormat="false" ht="14.25" hidden="false" customHeight="false" outlineLevel="0" collapsed="false">
      <c r="A41" s="251"/>
      <c r="B41" s="251"/>
      <c r="C41" s="251"/>
      <c r="D41" s="251"/>
      <c r="E41" s="251"/>
      <c r="F41" s="251"/>
      <c r="G41" s="251"/>
      <c r="H41" s="251"/>
      <c r="I41" s="251"/>
      <c r="J41" s="251"/>
      <c r="K41" s="251"/>
      <c r="L41" s="251"/>
      <c r="M41" s="251"/>
    </row>
    <row r="42" customFormat="false" ht="14.25" hidden="false" customHeight="false" outlineLevel="0" collapsed="false">
      <c r="A42" s="251"/>
      <c r="B42" s="251"/>
      <c r="C42" s="251"/>
      <c r="D42" s="251"/>
      <c r="E42" s="251"/>
      <c r="F42" s="251"/>
      <c r="G42" s="251"/>
      <c r="H42" s="251"/>
      <c r="I42" s="251"/>
      <c r="J42" s="251"/>
      <c r="K42" s="251"/>
      <c r="L42" s="251"/>
      <c r="M42" s="251"/>
    </row>
    <row r="43" customFormat="false" ht="14.25" hidden="false" customHeight="false" outlineLevel="0" collapsed="false">
      <c r="A43" s="251"/>
      <c r="B43" s="251"/>
      <c r="C43" s="251"/>
      <c r="D43" s="251"/>
      <c r="E43" s="251"/>
      <c r="F43" s="251"/>
      <c r="G43" s="251"/>
      <c r="H43" s="251"/>
      <c r="I43" s="251"/>
      <c r="J43" s="251"/>
      <c r="K43" s="251"/>
      <c r="L43" s="251"/>
      <c r="M43" s="251"/>
    </row>
    <row r="44" customFormat="false" ht="14.25" hidden="false" customHeight="false" outlineLevel="0" collapsed="false">
      <c r="A44" s="251"/>
      <c r="B44" s="251"/>
      <c r="C44" s="251"/>
      <c r="D44" s="251"/>
      <c r="E44" s="251"/>
      <c r="F44" s="251"/>
      <c r="G44" s="251"/>
      <c r="H44" s="251"/>
      <c r="I44" s="251"/>
      <c r="J44" s="251"/>
      <c r="K44" s="251"/>
      <c r="L44" s="251"/>
      <c r="M44" s="251"/>
    </row>
    <row r="45" customFormat="false" ht="14.25" hidden="false" customHeight="false" outlineLevel="0" collapsed="false">
      <c r="A45" s="251"/>
      <c r="B45" s="251"/>
      <c r="C45" s="251"/>
      <c r="D45" s="251"/>
      <c r="E45" s="251"/>
      <c r="F45" s="251"/>
      <c r="G45" s="251"/>
      <c r="H45" s="251"/>
      <c r="I45" s="251"/>
      <c r="J45" s="251"/>
      <c r="K45" s="251"/>
      <c r="L45" s="251"/>
      <c r="M45" s="251"/>
    </row>
    <row r="46" customFormat="false" ht="14.25" hidden="false" customHeight="false" outlineLevel="0" collapsed="false">
      <c r="A46" s="251"/>
      <c r="B46" s="251"/>
      <c r="C46" s="251"/>
      <c r="D46" s="251"/>
      <c r="E46" s="251"/>
      <c r="F46" s="251"/>
      <c r="G46" s="251"/>
      <c r="H46" s="251"/>
      <c r="I46" s="251"/>
      <c r="J46" s="251"/>
      <c r="K46" s="251"/>
      <c r="L46" s="251"/>
      <c r="M46" s="251"/>
    </row>
    <row r="47" customFormat="false" ht="14.25" hidden="false" customHeight="false" outlineLevel="0" collapsed="false">
      <c r="A47" s="251"/>
      <c r="B47" s="251"/>
      <c r="C47" s="251"/>
      <c r="D47" s="251"/>
      <c r="E47" s="251"/>
      <c r="F47" s="251"/>
      <c r="G47" s="251"/>
      <c r="H47" s="251"/>
      <c r="I47" s="251"/>
      <c r="J47" s="251"/>
      <c r="K47" s="251"/>
      <c r="L47" s="251"/>
      <c r="M47" s="251"/>
    </row>
    <row r="48" customFormat="false" ht="14.25" hidden="false" customHeight="false" outlineLevel="0" collapsed="false">
      <c r="A48" s="251"/>
      <c r="B48" s="251"/>
      <c r="C48" s="251"/>
      <c r="D48" s="251"/>
      <c r="E48" s="251"/>
      <c r="F48" s="251"/>
      <c r="G48" s="251"/>
      <c r="H48" s="251"/>
      <c r="I48" s="251"/>
      <c r="J48" s="251"/>
      <c r="K48" s="251"/>
      <c r="L48" s="251"/>
      <c r="M48" s="251"/>
    </row>
    <row r="49" customFormat="false" ht="14.25" hidden="false" customHeight="false" outlineLevel="0" collapsed="false">
      <c r="A49" s="251"/>
      <c r="B49" s="251"/>
      <c r="C49" s="251"/>
      <c r="D49" s="251"/>
      <c r="E49" s="251"/>
      <c r="F49" s="251"/>
      <c r="G49" s="251"/>
      <c r="H49" s="251"/>
      <c r="I49" s="251"/>
      <c r="J49" s="251"/>
      <c r="K49" s="251"/>
      <c r="L49" s="251"/>
      <c r="M49" s="251"/>
    </row>
    <row r="50" customFormat="false" ht="14.25" hidden="false" customHeight="false" outlineLevel="0" collapsed="false">
      <c r="A50" s="251"/>
      <c r="B50" s="251"/>
      <c r="C50" s="251"/>
      <c r="D50" s="251"/>
      <c r="E50" s="251"/>
      <c r="F50" s="251"/>
      <c r="G50" s="251"/>
      <c r="H50" s="251"/>
      <c r="I50" s="251"/>
      <c r="J50" s="251"/>
      <c r="K50" s="251"/>
      <c r="L50" s="251"/>
      <c r="M50" s="251"/>
    </row>
    <row r="51" customFormat="false" ht="14.25" hidden="false" customHeight="false" outlineLevel="0" collapsed="false">
      <c r="A51" s="251"/>
      <c r="B51" s="251"/>
      <c r="C51" s="251"/>
      <c r="D51" s="251"/>
      <c r="E51" s="251"/>
      <c r="F51" s="251"/>
      <c r="G51" s="251"/>
      <c r="H51" s="251"/>
      <c r="I51" s="251"/>
      <c r="J51" s="251"/>
      <c r="K51" s="251"/>
      <c r="L51" s="251"/>
      <c r="M51" s="251"/>
    </row>
    <row r="52" customFormat="false" ht="14.25" hidden="false" customHeight="false" outlineLevel="0" collapsed="false">
      <c r="A52" s="251"/>
      <c r="B52" s="251"/>
      <c r="C52" s="251"/>
      <c r="D52" s="251"/>
      <c r="E52" s="251"/>
      <c r="F52" s="251"/>
      <c r="G52" s="251"/>
      <c r="H52" s="251"/>
      <c r="I52" s="251"/>
      <c r="J52" s="251"/>
      <c r="K52" s="251"/>
      <c r="L52" s="251"/>
      <c r="M52" s="251"/>
    </row>
    <row r="53" customFormat="false" ht="14.25" hidden="false" customHeight="false" outlineLevel="0" collapsed="false">
      <c r="A53" s="251"/>
      <c r="B53" s="251"/>
      <c r="C53" s="251"/>
      <c r="D53" s="251"/>
      <c r="E53" s="251"/>
      <c r="F53" s="251"/>
      <c r="G53" s="251"/>
      <c r="H53" s="251"/>
      <c r="I53" s="251"/>
      <c r="J53" s="251"/>
      <c r="K53" s="251"/>
      <c r="L53" s="251"/>
      <c r="M53" s="251"/>
    </row>
    <row r="54" customFormat="false" ht="14.25" hidden="false" customHeight="false" outlineLevel="0" collapsed="false">
      <c r="A54" s="251"/>
      <c r="B54" s="251"/>
      <c r="C54" s="251"/>
      <c r="D54" s="251"/>
      <c r="E54" s="251"/>
      <c r="F54" s="251"/>
      <c r="G54" s="251"/>
      <c r="H54" s="251"/>
      <c r="I54" s="251"/>
      <c r="J54" s="251"/>
      <c r="K54" s="251"/>
      <c r="L54" s="251"/>
      <c r="M54" s="251"/>
    </row>
    <row r="55" customFormat="false" ht="14.25" hidden="false" customHeight="false" outlineLevel="0" collapsed="false">
      <c r="A55" s="251"/>
      <c r="B55" s="251"/>
      <c r="C55" s="251"/>
      <c r="D55" s="251"/>
      <c r="E55" s="251"/>
      <c r="F55" s="251"/>
      <c r="G55" s="251"/>
      <c r="H55" s="251"/>
      <c r="I55" s="251"/>
      <c r="J55" s="251"/>
      <c r="K55" s="251"/>
      <c r="L55" s="251"/>
      <c r="M55" s="251"/>
    </row>
    <row r="56" customFormat="false" ht="14.25" hidden="false" customHeight="false" outlineLevel="0" collapsed="false">
      <c r="A56" s="251"/>
      <c r="B56" s="251"/>
      <c r="C56" s="251"/>
      <c r="D56" s="251"/>
      <c r="E56" s="251"/>
      <c r="F56" s="251"/>
      <c r="G56" s="251"/>
      <c r="H56" s="251"/>
      <c r="I56" s="251"/>
      <c r="J56" s="251"/>
      <c r="K56" s="251"/>
      <c r="L56" s="251"/>
      <c r="M56" s="251"/>
    </row>
    <row r="57" customFormat="false" ht="14.25" hidden="false" customHeight="false" outlineLevel="0" collapsed="false">
      <c r="A57" s="251"/>
      <c r="B57" s="251"/>
      <c r="C57" s="251"/>
      <c r="D57" s="251"/>
      <c r="E57" s="251"/>
      <c r="F57" s="251"/>
      <c r="G57" s="251"/>
      <c r="H57" s="251"/>
      <c r="I57" s="251"/>
      <c r="J57" s="251"/>
      <c r="K57" s="251"/>
      <c r="L57" s="251"/>
      <c r="M57" s="251"/>
    </row>
    <row r="58" customFormat="false" ht="14.25" hidden="false" customHeight="false" outlineLevel="0" collapsed="false">
      <c r="A58" s="251"/>
      <c r="B58" s="251"/>
      <c r="C58" s="251"/>
      <c r="D58" s="251"/>
      <c r="E58" s="251"/>
      <c r="F58" s="251"/>
      <c r="G58" s="251"/>
      <c r="H58" s="251"/>
      <c r="I58" s="251"/>
      <c r="J58" s="251"/>
      <c r="K58" s="251"/>
      <c r="L58" s="251"/>
      <c r="M58" s="251"/>
    </row>
    <row r="59" customFormat="false" ht="14.25" hidden="false" customHeight="false" outlineLevel="0" collapsed="false">
      <c r="A59" s="251"/>
      <c r="B59" s="251"/>
      <c r="C59" s="251"/>
      <c r="D59" s="251"/>
      <c r="E59" s="251"/>
      <c r="F59" s="251"/>
      <c r="G59" s="251"/>
      <c r="H59" s="251"/>
      <c r="I59" s="251"/>
      <c r="J59" s="251"/>
      <c r="K59" s="251"/>
      <c r="L59" s="251"/>
      <c r="M59" s="251"/>
    </row>
    <row r="60" customFormat="false" ht="14.25" hidden="false" customHeight="false" outlineLevel="0" collapsed="false">
      <c r="A60" s="251"/>
      <c r="B60" s="251"/>
      <c r="C60" s="251"/>
      <c r="D60" s="251"/>
      <c r="E60" s="251"/>
      <c r="F60" s="251"/>
      <c r="G60" s="251"/>
      <c r="H60" s="251"/>
      <c r="I60" s="251"/>
      <c r="J60" s="251"/>
      <c r="K60" s="251"/>
      <c r="L60" s="251"/>
      <c r="M60" s="251"/>
    </row>
    <row r="61" customFormat="false" ht="14.25" hidden="false" customHeight="false" outlineLevel="0" collapsed="false">
      <c r="A61" s="251"/>
      <c r="B61" s="251"/>
      <c r="C61" s="251"/>
      <c r="D61" s="251"/>
      <c r="E61" s="251"/>
      <c r="F61" s="251"/>
      <c r="G61" s="251"/>
      <c r="H61" s="251"/>
      <c r="I61" s="251"/>
      <c r="J61" s="251"/>
      <c r="K61" s="251"/>
      <c r="L61" s="251"/>
      <c r="M61" s="251"/>
    </row>
    <row r="62" customFormat="false" ht="14.25" hidden="false" customHeight="false" outlineLevel="0" collapsed="false">
      <c r="A62" s="251"/>
      <c r="B62" s="251"/>
      <c r="C62" s="251"/>
      <c r="D62" s="251"/>
      <c r="E62" s="251"/>
      <c r="F62" s="251"/>
      <c r="G62" s="251"/>
      <c r="H62" s="251"/>
      <c r="I62" s="251"/>
      <c r="J62" s="251"/>
      <c r="K62" s="251"/>
      <c r="L62" s="251"/>
      <c r="M62" s="251"/>
    </row>
    <row r="63" customFormat="false" ht="14.25" hidden="false" customHeight="false" outlineLevel="0" collapsed="false">
      <c r="A63" s="251"/>
      <c r="B63" s="251"/>
      <c r="C63" s="251"/>
      <c r="D63" s="251"/>
      <c r="E63" s="251"/>
      <c r="F63" s="251"/>
      <c r="G63" s="251"/>
      <c r="H63" s="251"/>
      <c r="I63" s="251"/>
      <c r="J63" s="251"/>
      <c r="K63" s="251"/>
      <c r="L63" s="251"/>
      <c r="M63" s="251"/>
    </row>
    <row r="64" customFormat="false" ht="14.25" hidden="false" customHeight="false" outlineLevel="0" collapsed="false">
      <c r="A64" s="251"/>
      <c r="B64" s="251"/>
      <c r="C64" s="251"/>
      <c r="D64" s="251"/>
      <c r="E64" s="251"/>
      <c r="F64" s="251"/>
      <c r="G64" s="251"/>
      <c r="H64" s="251"/>
      <c r="I64" s="251"/>
      <c r="J64" s="251"/>
      <c r="K64" s="251"/>
      <c r="L64" s="251"/>
      <c r="M64" s="251"/>
    </row>
    <row r="65" customFormat="false" ht="14.25" hidden="false" customHeight="false" outlineLevel="0" collapsed="false">
      <c r="A65" s="251"/>
      <c r="B65" s="251"/>
      <c r="C65" s="251"/>
      <c r="D65" s="251"/>
      <c r="E65" s="251"/>
      <c r="F65" s="251"/>
      <c r="G65" s="251"/>
      <c r="H65" s="251"/>
      <c r="I65" s="251"/>
      <c r="J65" s="251"/>
      <c r="K65" s="251"/>
      <c r="L65" s="251"/>
      <c r="M65" s="251"/>
    </row>
    <row r="66" customFormat="false" ht="14.25" hidden="false" customHeight="false" outlineLevel="0" collapsed="false">
      <c r="A66" s="251"/>
      <c r="B66" s="251"/>
      <c r="C66" s="251"/>
      <c r="D66" s="251"/>
      <c r="E66" s="251"/>
      <c r="F66" s="251"/>
      <c r="G66" s="251"/>
      <c r="H66" s="251"/>
      <c r="I66" s="251"/>
      <c r="J66" s="251"/>
      <c r="K66" s="251"/>
      <c r="L66" s="251"/>
      <c r="M66" s="251"/>
    </row>
    <row r="67" customFormat="false" ht="14.25" hidden="false" customHeight="false" outlineLevel="0" collapsed="false">
      <c r="A67" s="251"/>
      <c r="B67" s="251"/>
      <c r="C67" s="251"/>
      <c r="D67" s="251"/>
      <c r="E67" s="251"/>
      <c r="F67" s="251"/>
      <c r="G67" s="251"/>
      <c r="H67" s="251"/>
      <c r="I67" s="251"/>
      <c r="J67" s="251"/>
      <c r="K67" s="251"/>
      <c r="L67" s="251"/>
      <c r="M67" s="251"/>
    </row>
    <row r="68" customFormat="false" ht="14.25" hidden="false" customHeight="false" outlineLevel="0" collapsed="false">
      <c r="A68" s="251"/>
      <c r="B68" s="251"/>
      <c r="C68" s="251"/>
      <c r="D68" s="251"/>
      <c r="E68" s="251"/>
      <c r="F68" s="251"/>
      <c r="G68" s="251"/>
      <c r="H68" s="251"/>
      <c r="I68" s="251"/>
      <c r="J68" s="251"/>
      <c r="K68" s="251"/>
      <c r="L68" s="251"/>
      <c r="M68" s="251"/>
    </row>
    <row r="69" customFormat="false" ht="14.25" hidden="false" customHeight="false" outlineLevel="0" collapsed="false">
      <c r="A69" s="251"/>
      <c r="B69" s="251"/>
      <c r="C69" s="251"/>
      <c r="D69" s="251"/>
      <c r="E69" s="251"/>
      <c r="F69" s="251"/>
      <c r="G69" s="251"/>
      <c r="H69" s="251"/>
      <c r="I69" s="251"/>
      <c r="J69" s="251"/>
      <c r="K69" s="251"/>
      <c r="L69" s="251"/>
      <c r="M69" s="251"/>
    </row>
    <row r="70" customFormat="false" ht="14.25" hidden="false" customHeight="false" outlineLevel="0" collapsed="false">
      <c r="A70" s="251"/>
      <c r="B70" s="251"/>
      <c r="C70" s="251"/>
      <c r="D70" s="251"/>
      <c r="E70" s="251"/>
      <c r="F70" s="251"/>
      <c r="G70" s="251"/>
      <c r="H70" s="251"/>
      <c r="I70" s="251"/>
      <c r="J70" s="251"/>
      <c r="K70" s="251"/>
      <c r="L70" s="251"/>
      <c r="M70" s="251"/>
    </row>
    <row r="71" customFormat="false" ht="14.25" hidden="false" customHeight="false" outlineLevel="0" collapsed="false">
      <c r="A71" s="251"/>
      <c r="B71" s="251"/>
      <c r="C71" s="251"/>
      <c r="D71" s="251"/>
      <c r="E71" s="251"/>
      <c r="F71" s="251"/>
      <c r="G71" s="251"/>
      <c r="H71" s="251"/>
      <c r="I71" s="251"/>
      <c r="J71" s="251"/>
      <c r="K71" s="251"/>
      <c r="L71" s="251"/>
      <c r="M71" s="251"/>
    </row>
    <row r="72" customFormat="false" ht="14.25" hidden="false" customHeight="false" outlineLevel="0" collapsed="false">
      <c r="A72" s="251"/>
      <c r="B72" s="251"/>
      <c r="C72" s="251"/>
      <c r="D72" s="251"/>
      <c r="E72" s="251"/>
      <c r="F72" s="251"/>
      <c r="G72" s="251"/>
      <c r="H72" s="251"/>
      <c r="I72" s="251"/>
      <c r="J72" s="251"/>
      <c r="K72" s="251"/>
      <c r="L72" s="251"/>
      <c r="M72" s="251"/>
    </row>
    <row r="73" customFormat="false" ht="14.25" hidden="false" customHeight="false" outlineLevel="0" collapsed="false">
      <c r="A73" s="251"/>
      <c r="B73" s="251"/>
      <c r="C73" s="251"/>
      <c r="D73" s="251"/>
      <c r="E73" s="251"/>
      <c r="F73" s="251"/>
      <c r="G73" s="251"/>
      <c r="H73" s="251"/>
      <c r="I73" s="251"/>
      <c r="J73" s="251"/>
      <c r="K73" s="251"/>
      <c r="L73" s="251"/>
      <c r="M73" s="251"/>
    </row>
    <row r="74" customFormat="false" ht="14.25" hidden="false" customHeight="false" outlineLevel="0" collapsed="false">
      <c r="A74" s="251"/>
      <c r="B74" s="251"/>
      <c r="C74" s="251"/>
      <c r="D74" s="251"/>
      <c r="E74" s="251"/>
      <c r="F74" s="251"/>
      <c r="G74" s="251"/>
      <c r="H74" s="251"/>
      <c r="I74" s="251"/>
      <c r="J74" s="251"/>
      <c r="K74" s="251"/>
      <c r="L74" s="251"/>
      <c r="M74" s="251"/>
    </row>
    <row r="75" customFormat="false" ht="14.25" hidden="false" customHeight="false" outlineLevel="0" collapsed="false">
      <c r="A75" s="251"/>
      <c r="B75" s="251"/>
      <c r="C75" s="251"/>
      <c r="D75" s="251"/>
      <c r="E75" s="251"/>
      <c r="F75" s="251"/>
      <c r="G75" s="251"/>
      <c r="H75" s="251"/>
      <c r="I75" s="251"/>
      <c r="J75" s="251"/>
      <c r="K75" s="251"/>
      <c r="L75" s="251"/>
      <c r="M75" s="251"/>
    </row>
    <row r="76" customFormat="false" ht="14.25" hidden="false" customHeight="false" outlineLevel="0" collapsed="false">
      <c r="A76" s="251"/>
      <c r="B76" s="251"/>
      <c r="C76" s="251"/>
      <c r="D76" s="251"/>
      <c r="E76" s="251"/>
      <c r="F76" s="251"/>
      <c r="G76" s="251"/>
      <c r="H76" s="251"/>
      <c r="I76" s="251"/>
      <c r="J76" s="251"/>
      <c r="K76" s="251"/>
      <c r="L76" s="251"/>
      <c r="M76" s="251"/>
    </row>
    <row r="77" customFormat="false" ht="14.25" hidden="false" customHeight="false" outlineLevel="0" collapsed="false">
      <c r="A77" s="251"/>
      <c r="B77" s="251"/>
      <c r="C77" s="251"/>
      <c r="D77" s="251"/>
      <c r="E77" s="251"/>
      <c r="F77" s="251"/>
      <c r="G77" s="251"/>
      <c r="H77" s="251"/>
      <c r="I77" s="251"/>
      <c r="J77" s="251"/>
      <c r="K77" s="251"/>
      <c r="L77" s="251"/>
      <c r="M77" s="251"/>
    </row>
    <row r="78" customFormat="false" ht="14.25" hidden="false" customHeight="false" outlineLevel="0" collapsed="false">
      <c r="A78" s="251"/>
      <c r="B78" s="251"/>
      <c r="C78" s="251"/>
      <c r="D78" s="251"/>
      <c r="E78" s="251"/>
      <c r="F78" s="251"/>
      <c r="G78" s="251"/>
      <c r="H78" s="251"/>
      <c r="I78" s="251"/>
      <c r="J78" s="251"/>
      <c r="K78" s="251"/>
      <c r="L78" s="251"/>
      <c r="M78" s="251"/>
    </row>
    <row r="79" customFormat="false" ht="14.25" hidden="false" customHeight="false" outlineLevel="0" collapsed="false">
      <c r="A79" s="251"/>
      <c r="B79" s="251"/>
      <c r="C79" s="251"/>
      <c r="D79" s="251"/>
      <c r="E79" s="251"/>
      <c r="F79" s="251"/>
      <c r="G79" s="251"/>
      <c r="H79" s="251"/>
      <c r="I79" s="251"/>
      <c r="J79" s="251"/>
      <c r="K79" s="251"/>
      <c r="L79" s="251"/>
      <c r="M79" s="251"/>
    </row>
    <row r="80" customFormat="false" ht="14.25" hidden="false" customHeight="false" outlineLevel="0" collapsed="false">
      <c r="A80" s="251"/>
      <c r="B80" s="251"/>
      <c r="C80" s="251"/>
      <c r="D80" s="251"/>
      <c r="E80" s="251"/>
      <c r="F80" s="251"/>
      <c r="G80" s="251"/>
      <c r="H80" s="251"/>
      <c r="I80" s="251"/>
      <c r="J80" s="251"/>
      <c r="K80" s="251"/>
      <c r="L80" s="251"/>
      <c r="M80" s="251"/>
    </row>
    <row r="81" customFormat="false" ht="14.25" hidden="false" customHeight="false" outlineLevel="0" collapsed="false">
      <c r="A81" s="251"/>
      <c r="B81" s="251"/>
      <c r="C81" s="251"/>
      <c r="D81" s="251"/>
      <c r="E81" s="251"/>
      <c r="F81" s="251"/>
      <c r="G81" s="251"/>
      <c r="H81" s="251"/>
      <c r="I81" s="251"/>
      <c r="J81" s="251"/>
      <c r="K81" s="251"/>
      <c r="L81" s="251"/>
      <c r="M81" s="251"/>
    </row>
    <row r="82" customFormat="false" ht="14.25" hidden="false" customHeight="false" outlineLevel="0" collapsed="false">
      <c r="A82" s="251"/>
      <c r="B82" s="251"/>
      <c r="C82" s="251"/>
      <c r="D82" s="251"/>
      <c r="E82" s="251"/>
      <c r="F82" s="251"/>
      <c r="G82" s="251"/>
      <c r="H82" s="251"/>
      <c r="I82" s="251"/>
      <c r="J82" s="251"/>
      <c r="K82" s="251"/>
      <c r="L82" s="251"/>
      <c r="M82" s="251"/>
    </row>
    <row r="83" customFormat="false" ht="14.25" hidden="false" customHeight="false" outlineLevel="0" collapsed="false">
      <c r="A83" s="251"/>
      <c r="B83" s="251"/>
      <c r="C83" s="251"/>
      <c r="D83" s="251"/>
      <c r="E83" s="251"/>
      <c r="F83" s="251"/>
      <c r="G83" s="251"/>
      <c r="H83" s="251"/>
      <c r="I83" s="251"/>
      <c r="J83" s="251"/>
      <c r="K83" s="251"/>
      <c r="L83" s="251"/>
      <c r="M83" s="251"/>
    </row>
    <row r="84" customFormat="false" ht="14.25" hidden="false" customHeight="false" outlineLevel="0" collapsed="false">
      <c r="A84" s="251"/>
      <c r="B84" s="251"/>
      <c r="C84" s="251"/>
      <c r="D84" s="251"/>
      <c r="E84" s="251"/>
      <c r="F84" s="251"/>
      <c r="G84" s="251"/>
      <c r="H84" s="251"/>
      <c r="I84" s="251"/>
      <c r="J84" s="251"/>
      <c r="K84" s="251"/>
      <c r="L84" s="251"/>
      <c r="M84" s="251"/>
    </row>
    <row r="85" customFormat="false" ht="14.25" hidden="false" customHeight="false" outlineLevel="0" collapsed="false">
      <c r="A85" s="251"/>
      <c r="B85" s="251"/>
      <c r="C85" s="251"/>
      <c r="D85" s="251"/>
      <c r="E85" s="251"/>
      <c r="F85" s="251"/>
      <c r="G85" s="251"/>
      <c r="H85" s="251"/>
      <c r="I85" s="251"/>
      <c r="J85" s="251"/>
      <c r="K85" s="251"/>
      <c r="L85" s="251"/>
      <c r="M85" s="251"/>
    </row>
    <row r="86" customFormat="false" ht="14.25" hidden="false" customHeight="false" outlineLevel="0" collapsed="false">
      <c r="A86" s="251"/>
      <c r="B86" s="251"/>
      <c r="C86" s="251"/>
      <c r="D86" s="251"/>
      <c r="E86" s="251"/>
      <c r="F86" s="251"/>
      <c r="G86" s="251"/>
      <c r="H86" s="251"/>
      <c r="I86" s="251"/>
      <c r="J86" s="251"/>
      <c r="K86" s="251"/>
      <c r="L86" s="251"/>
      <c r="M86" s="251"/>
    </row>
    <row r="87" customFormat="false" ht="14.25" hidden="false" customHeight="false" outlineLevel="0" collapsed="false">
      <c r="A87" s="251"/>
      <c r="B87" s="251"/>
      <c r="C87" s="251"/>
      <c r="D87" s="251"/>
      <c r="E87" s="251"/>
      <c r="F87" s="251"/>
      <c r="G87" s="251"/>
      <c r="H87" s="251"/>
      <c r="I87" s="251"/>
      <c r="J87" s="251"/>
      <c r="K87" s="251"/>
      <c r="L87" s="251"/>
      <c r="M87" s="251"/>
    </row>
    <row r="88" customFormat="false" ht="14.25" hidden="false" customHeight="false" outlineLevel="0" collapsed="false">
      <c r="A88" s="251"/>
      <c r="B88" s="251"/>
      <c r="C88" s="251"/>
      <c r="D88" s="251"/>
      <c r="E88" s="251"/>
      <c r="F88" s="251"/>
      <c r="G88" s="251"/>
      <c r="H88" s="251"/>
      <c r="I88" s="251"/>
      <c r="J88" s="251"/>
      <c r="K88" s="251"/>
      <c r="L88" s="251"/>
      <c r="M88" s="251"/>
    </row>
    <row r="89" customFormat="false" ht="14.25" hidden="false" customHeight="false" outlineLevel="0" collapsed="false">
      <c r="A89" s="251"/>
      <c r="B89" s="251"/>
      <c r="C89" s="251"/>
      <c r="D89" s="251"/>
      <c r="E89" s="251"/>
      <c r="F89" s="251"/>
      <c r="G89" s="251"/>
      <c r="H89" s="251"/>
      <c r="I89" s="251"/>
      <c r="J89" s="251"/>
      <c r="K89" s="251"/>
      <c r="L89" s="251"/>
      <c r="M89" s="251"/>
    </row>
    <row r="90" customFormat="false" ht="14.25" hidden="false" customHeight="false" outlineLevel="0" collapsed="false">
      <c r="A90" s="251"/>
      <c r="B90" s="251"/>
      <c r="C90" s="251"/>
      <c r="D90" s="251"/>
      <c r="E90" s="251"/>
      <c r="F90" s="251"/>
      <c r="G90" s="251"/>
      <c r="H90" s="251"/>
      <c r="I90" s="251"/>
      <c r="J90" s="251"/>
      <c r="K90" s="251"/>
      <c r="L90" s="251"/>
      <c r="M90" s="251"/>
    </row>
    <row r="91" customFormat="false" ht="14.25" hidden="false" customHeight="false" outlineLevel="0" collapsed="false">
      <c r="A91" s="251"/>
      <c r="B91" s="251"/>
      <c r="C91" s="251"/>
      <c r="D91" s="251"/>
      <c r="E91" s="251"/>
      <c r="F91" s="251"/>
      <c r="G91" s="251"/>
      <c r="H91" s="251"/>
      <c r="I91" s="251"/>
      <c r="J91" s="251"/>
      <c r="K91" s="251"/>
      <c r="L91" s="251"/>
      <c r="M91" s="251"/>
    </row>
    <row r="92" customFormat="false" ht="14.25" hidden="false" customHeight="false" outlineLevel="0" collapsed="false">
      <c r="A92" s="251"/>
      <c r="B92" s="251"/>
      <c r="C92" s="251"/>
      <c r="D92" s="251"/>
      <c r="E92" s="251"/>
      <c r="F92" s="251"/>
      <c r="G92" s="251"/>
      <c r="H92" s="251"/>
      <c r="I92" s="251"/>
      <c r="J92" s="251"/>
      <c r="K92" s="251"/>
      <c r="L92" s="251"/>
      <c r="M92" s="251"/>
    </row>
    <row r="93" customFormat="false" ht="14.25" hidden="false" customHeight="false" outlineLevel="0" collapsed="false">
      <c r="A93" s="251"/>
      <c r="B93" s="251"/>
      <c r="C93" s="251"/>
      <c r="D93" s="251"/>
      <c r="E93" s="251"/>
      <c r="F93" s="251"/>
      <c r="G93" s="251"/>
      <c r="H93" s="251"/>
      <c r="I93" s="251"/>
      <c r="J93" s="251"/>
      <c r="K93" s="251"/>
      <c r="L93" s="251"/>
      <c r="M93" s="251"/>
    </row>
    <row r="94" customFormat="false" ht="14.25" hidden="false" customHeight="false" outlineLevel="0" collapsed="false">
      <c r="A94" s="251"/>
      <c r="B94" s="251"/>
      <c r="C94" s="251"/>
      <c r="D94" s="251"/>
      <c r="E94" s="251"/>
      <c r="F94" s="251"/>
      <c r="G94" s="251"/>
      <c r="H94" s="251"/>
      <c r="I94" s="251"/>
      <c r="J94" s="251"/>
      <c r="K94" s="251"/>
      <c r="L94" s="251"/>
      <c r="M94" s="251"/>
    </row>
    <row r="95" customFormat="false" ht="14.25" hidden="false" customHeight="false" outlineLevel="0" collapsed="false">
      <c r="A95" s="251"/>
      <c r="B95" s="251"/>
      <c r="C95" s="251"/>
      <c r="D95" s="251"/>
      <c r="E95" s="251"/>
      <c r="F95" s="251"/>
      <c r="G95" s="251"/>
      <c r="H95" s="251"/>
      <c r="I95" s="251"/>
      <c r="J95" s="251"/>
      <c r="K95" s="251"/>
      <c r="L95" s="251"/>
      <c r="M95" s="251"/>
    </row>
    <row r="96" customFormat="false" ht="14.25" hidden="false" customHeight="false" outlineLevel="0" collapsed="false">
      <c r="A96" s="251"/>
      <c r="B96" s="251"/>
      <c r="C96" s="251"/>
      <c r="D96" s="251"/>
      <c r="E96" s="251"/>
      <c r="F96" s="251"/>
      <c r="G96" s="251"/>
      <c r="H96" s="251"/>
      <c r="I96" s="251"/>
      <c r="J96" s="251"/>
      <c r="K96" s="251"/>
      <c r="L96" s="251"/>
      <c r="M96" s="251"/>
    </row>
    <row r="97" customFormat="false" ht="14.25" hidden="false" customHeight="false" outlineLevel="0" collapsed="false">
      <c r="A97" s="251"/>
      <c r="B97" s="251"/>
      <c r="C97" s="251"/>
      <c r="D97" s="251"/>
      <c r="E97" s="251"/>
      <c r="F97" s="251"/>
      <c r="G97" s="251"/>
      <c r="H97" s="251"/>
      <c r="I97" s="251"/>
      <c r="J97" s="251"/>
      <c r="K97" s="251"/>
      <c r="L97" s="251"/>
      <c r="M97" s="251"/>
    </row>
    <row r="98" customFormat="false" ht="14.25" hidden="false" customHeight="false" outlineLevel="0" collapsed="false">
      <c r="A98" s="251"/>
      <c r="B98" s="251"/>
      <c r="C98" s="251"/>
      <c r="D98" s="251"/>
      <c r="E98" s="251"/>
      <c r="F98" s="251"/>
      <c r="G98" s="251"/>
      <c r="H98" s="251"/>
      <c r="I98" s="251"/>
      <c r="J98" s="251"/>
      <c r="K98" s="251"/>
      <c r="L98" s="251"/>
      <c r="M98" s="251"/>
    </row>
    <row r="99" customFormat="false" ht="14.25" hidden="false" customHeight="false" outlineLevel="0" collapsed="false">
      <c r="A99" s="251"/>
      <c r="B99" s="251"/>
      <c r="C99" s="251"/>
      <c r="D99" s="251"/>
      <c r="E99" s="251"/>
      <c r="F99" s="251"/>
      <c r="G99" s="251"/>
      <c r="H99" s="251"/>
      <c r="I99" s="251"/>
      <c r="J99" s="251"/>
      <c r="K99" s="251"/>
      <c r="L99" s="251"/>
      <c r="M99" s="251"/>
    </row>
    <row r="100" customFormat="false" ht="14.25" hidden="false" customHeight="false" outlineLevel="0" collapsed="false">
      <c r="A100" s="251"/>
      <c r="B100" s="251"/>
      <c r="C100" s="251"/>
      <c r="D100" s="251"/>
      <c r="E100" s="251"/>
      <c r="F100" s="251"/>
      <c r="G100" s="251"/>
      <c r="H100" s="251"/>
      <c r="I100" s="251"/>
      <c r="J100" s="251"/>
      <c r="K100" s="251"/>
      <c r="L100" s="251"/>
      <c r="M100" s="251"/>
    </row>
    <row r="101" customFormat="false" ht="14.25" hidden="false" customHeight="false" outlineLevel="0" collapsed="false">
      <c r="A101" s="251"/>
      <c r="B101" s="251"/>
      <c r="C101" s="251"/>
      <c r="D101" s="251"/>
      <c r="E101" s="251"/>
      <c r="F101" s="251"/>
      <c r="G101" s="251"/>
      <c r="H101" s="251"/>
      <c r="I101" s="251"/>
      <c r="J101" s="251"/>
      <c r="K101" s="251"/>
      <c r="L101" s="251"/>
      <c r="M101" s="251"/>
    </row>
    <row r="102" customFormat="false" ht="14.25" hidden="false" customHeight="false" outlineLevel="0" collapsed="false">
      <c r="A102" s="251"/>
      <c r="B102" s="251"/>
      <c r="C102" s="251"/>
      <c r="D102" s="251"/>
      <c r="E102" s="251"/>
      <c r="F102" s="251"/>
      <c r="G102" s="251"/>
      <c r="H102" s="251"/>
      <c r="I102" s="251"/>
      <c r="J102" s="251"/>
      <c r="K102" s="251"/>
      <c r="L102" s="251"/>
      <c r="M102" s="251"/>
    </row>
    <row r="103" customFormat="false" ht="14.25" hidden="false" customHeight="false" outlineLevel="0" collapsed="false">
      <c r="A103" s="251"/>
      <c r="B103" s="251"/>
      <c r="C103" s="251"/>
      <c r="D103" s="251"/>
      <c r="E103" s="251"/>
      <c r="F103" s="251"/>
      <c r="G103" s="251"/>
      <c r="H103" s="251"/>
      <c r="I103" s="251"/>
      <c r="J103" s="251"/>
      <c r="K103" s="251"/>
      <c r="L103" s="251"/>
      <c r="M103" s="251"/>
    </row>
    <row r="104" customFormat="false" ht="14.25" hidden="false" customHeight="false" outlineLevel="0" collapsed="false">
      <c r="A104" s="251"/>
      <c r="B104" s="251"/>
      <c r="C104" s="251"/>
      <c r="D104" s="251"/>
      <c r="E104" s="251"/>
      <c r="F104" s="251"/>
      <c r="G104" s="251"/>
      <c r="H104" s="251"/>
      <c r="I104" s="251"/>
      <c r="J104" s="251"/>
      <c r="K104" s="251"/>
      <c r="L104" s="251"/>
      <c r="M104" s="251"/>
    </row>
    <row r="105" customFormat="false" ht="14.25" hidden="false" customHeight="false" outlineLevel="0" collapsed="false">
      <c r="A105" s="251"/>
      <c r="B105" s="251"/>
      <c r="C105" s="251"/>
      <c r="D105" s="251"/>
      <c r="E105" s="251"/>
      <c r="F105" s="251"/>
      <c r="G105" s="251"/>
      <c r="H105" s="251"/>
      <c r="I105" s="251"/>
      <c r="J105" s="251"/>
      <c r="K105" s="251"/>
      <c r="L105" s="251"/>
      <c r="M105" s="251"/>
    </row>
    <row r="106" customFormat="false" ht="14.25" hidden="false" customHeight="false" outlineLevel="0" collapsed="false">
      <c r="A106" s="251"/>
      <c r="B106" s="251"/>
      <c r="C106" s="251"/>
      <c r="D106" s="251"/>
      <c r="E106" s="251"/>
      <c r="F106" s="251"/>
      <c r="G106" s="251"/>
      <c r="H106" s="251"/>
      <c r="I106" s="251"/>
      <c r="J106" s="251"/>
      <c r="K106" s="251"/>
      <c r="L106" s="251"/>
      <c r="M106" s="251"/>
    </row>
    <row r="107" customFormat="false" ht="14.25" hidden="false" customHeight="false" outlineLevel="0" collapsed="false">
      <c r="A107" s="251"/>
      <c r="B107" s="251"/>
      <c r="C107" s="251"/>
      <c r="D107" s="251"/>
      <c r="E107" s="251"/>
      <c r="F107" s="251"/>
      <c r="G107" s="251"/>
      <c r="H107" s="251"/>
      <c r="I107" s="251"/>
      <c r="J107" s="251"/>
      <c r="K107" s="251"/>
      <c r="L107" s="251"/>
      <c r="M107" s="251"/>
    </row>
    <row r="108" customFormat="false" ht="14.25" hidden="false" customHeight="false" outlineLevel="0" collapsed="false">
      <c r="A108" s="251"/>
      <c r="B108" s="251"/>
      <c r="C108" s="251"/>
      <c r="D108" s="251"/>
      <c r="E108" s="251"/>
      <c r="F108" s="251"/>
      <c r="G108" s="251"/>
      <c r="H108" s="251"/>
      <c r="I108" s="251"/>
      <c r="J108" s="251"/>
      <c r="K108" s="251"/>
      <c r="L108" s="251"/>
      <c r="M108" s="251"/>
    </row>
    <row r="109" customFormat="false" ht="14.25" hidden="false" customHeight="false" outlineLevel="0" collapsed="false">
      <c r="A109" s="251"/>
      <c r="B109" s="251"/>
      <c r="C109" s="251"/>
      <c r="D109" s="251"/>
      <c r="E109" s="251"/>
      <c r="F109" s="251"/>
      <c r="G109" s="251"/>
      <c r="H109" s="251"/>
      <c r="I109" s="251"/>
      <c r="J109" s="251"/>
      <c r="K109" s="251"/>
      <c r="L109" s="251"/>
      <c r="M109" s="251"/>
    </row>
    <row r="110" customFormat="false" ht="14.25" hidden="false" customHeight="false" outlineLevel="0" collapsed="false">
      <c r="A110" s="251"/>
      <c r="B110" s="251"/>
      <c r="C110" s="251"/>
      <c r="D110" s="251"/>
      <c r="E110" s="251"/>
      <c r="F110" s="251"/>
      <c r="G110" s="251"/>
      <c r="H110" s="251"/>
      <c r="I110" s="251"/>
      <c r="J110" s="251"/>
      <c r="K110" s="251"/>
      <c r="L110" s="251"/>
      <c r="M110" s="251"/>
    </row>
    <row r="111" customFormat="false" ht="14.25" hidden="false" customHeight="false" outlineLevel="0" collapsed="false">
      <c r="A111" s="251"/>
      <c r="B111" s="251"/>
      <c r="C111" s="251"/>
      <c r="D111" s="251"/>
      <c r="E111" s="251"/>
      <c r="F111" s="251"/>
      <c r="G111" s="251"/>
      <c r="H111" s="251"/>
      <c r="I111" s="251"/>
      <c r="J111" s="251"/>
      <c r="K111" s="251"/>
      <c r="L111" s="251"/>
      <c r="M111" s="251"/>
    </row>
    <row r="112" customFormat="false" ht="14.25" hidden="false" customHeight="false" outlineLevel="0" collapsed="false">
      <c r="A112" s="251"/>
      <c r="B112" s="251"/>
      <c r="C112" s="251"/>
      <c r="D112" s="251"/>
      <c r="E112" s="251"/>
      <c r="F112" s="251"/>
      <c r="G112" s="251"/>
      <c r="H112" s="251"/>
      <c r="I112" s="251"/>
      <c r="J112" s="251"/>
      <c r="K112" s="251"/>
      <c r="L112" s="251"/>
      <c r="M112" s="251"/>
    </row>
    <row r="113" customFormat="false" ht="14.25" hidden="false" customHeight="false" outlineLevel="0" collapsed="false">
      <c r="A113" s="251"/>
      <c r="B113" s="251"/>
      <c r="C113" s="251"/>
      <c r="D113" s="251"/>
      <c r="E113" s="251"/>
      <c r="F113" s="251"/>
      <c r="G113" s="251"/>
      <c r="H113" s="251"/>
      <c r="I113" s="251"/>
      <c r="J113" s="251"/>
      <c r="K113" s="251"/>
      <c r="L113" s="251"/>
      <c r="M113" s="251"/>
    </row>
    <row r="114" customFormat="false" ht="14.25" hidden="false" customHeight="false" outlineLevel="0" collapsed="false">
      <c r="A114" s="251"/>
      <c r="B114" s="251"/>
      <c r="C114" s="251"/>
      <c r="D114" s="251"/>
      <c r="E114" s="251"/>
      <c r="F114" s="251"/>
      <c r="G114" s="251"/>
      <c r="H114" s="251"/>
      <c r="I114" s="251"/>
      <c r="J114" s="251"/>
      <c r="K114" s="251"/>
      <c r="L114" s="251"/>
      <c r="M114" s="251"/>
    </row>
    <row r="115" customFormat="false" ht="14.25" hidden="false" customHeight="false" outlineLevel="0" collapsed="false">
      <c r="A115" s="251"/>
      <c r="B115" s="251"/>
      <c r="C115" s="251"/>
      <c r="D115" s="251"/>
      <c r="E115" s="251"/>
      <c r="F115" s="251"/>
      <c r="G115" s="251"/>
      <c r="H115" s="251"/>
      <c r="I115" s="251"/>
      <c r="J115" s="251"/>
      <c r="K115" s="251"/>
      <c r="L115" s="251"/>
      <c r="M115" s="251"/>
    </row>
    <row r="116" customFormat="false" ht="14.25" hidden="false" customHeight="false" outlineLevel="0" collapsed="false">
      <c r="A116" s="251"/>
      <c r="B116" s="251"/>
      <c r="C116" s="251"/>
      <c r="D116" s="251"/>
      <c r="E116" s="251"/>
      <c r="F116" s="251"/>
      <c r="G116" s="251"/>
      <c r="H116" s="251"/>
      <c r="I116" s="251"/>
      <c r="J116" s="251"/>
      <c r="K116" s="251"/>
      <c r="L116" s="251"/>
      <c r="M116" s="251"/>
    </row>
    <row r="117" customFormat="false" ht="14.25" hidden="false" customHeight="false" outlineLevel="0" collapsed="false">
      <c r="A117" s="251"/>
      <c r="B117" s="251"/>
      <c r="C117" s="251"/>
      <c r="D117" s="251"/>
      <c r="E117" s="251"/>
      <c r="F117" s="251"/>
      <c r="G117" s="251"/>
      <c r="H117" s="251"/>
      <c r="I117" s="251"/>
      <c r="J117" s="251"/>
      <c r="K117" s="251"/>
      <c r="L117" s="251"/>
      <c r="M117" s="251"/>
    </row>
    <row r="118" customFormat="false" ht="14.25" hidden="false" customHeight="false" outlineLevel="0" collapsed="false">
      <c r="A118" s="251"/>
      <c r="B118" s="251"/>
      <c r="C118" s="251"/>
      <c r="D118" s="251"/>
      <c r="E118" s="251"/>
      <c r="F118" s="251"/>
      <c r="G118" s="251"/>
      <c r="H118" s="251"/>
      <c r="I118" s="251"/>
      <c r="J118" s="251"/>
      <c r="K118" s="251"/>
      <c r="L118" s="251"/>
      <c r="M118" s="251"/>
    </row>
    <row r="119" customFormat="false" ht="14.25" hidden="false" customHeight="false" outlineLevel="0" collapsed="false">
      <c r="A119" s="251"/>
      <c r="B119" s="251"/>
      <c r="C119" s="251"/>
      <c r="D119" s="251"/>
      <c r="E119" s="251"/>
      <c r="F119" s="251"/>
      <c r="G119" s="251"/>
      <c r="H119" s="251"/>
      <c r="I119" s="251"/>
      <c r="J119" s="251"/>
      <c r="K119" s="251"/>
      <c r="L119" s="251"/>
      <c r="M119" s="251"/>
    </row>
    <row r="120" customFormat="false" ht="14.25" hidden="false" customHeight="false" outlineLevel="0" collapsed="false">
      <c r="A120" s="251"/>
      <c r="B120" s="251"/>
      <c r="C120" s="251"/>
      <c r="D120" s="251"/>
      <c r="E120" s="251"/>
      <c r="F120" s="251"/>
      <c r="G120" s="251"/>
      <c r="H120" s="251"/>
      <c r="I120" s="251"/>
      <c r="J120" s="251"/>
      <c r="K120" s="251"/>
      <c r="L120" s="251"/>
      <c r="M120" s="251"/>
    </row>
    <row r="121" customFormat="false" ht="14.25" hidden="false" customHeight="false" outlineLevel="0" collapsed="false">
      <c r="A121" s="251"/>
      <c r="B121" s="251"/>
      <c r="C121" s="251"/>
      <c r="D121" s="251"/>
      <c r="E121" s="251"/>
      <c r="F121" s="251"/>
      <c r="G121" s="251"/>
      <c r="H121" s="251"/>
      <c r="I121" s="251"/>
      <c r="J121" s="251"/>
      <c r="K121" s="251"/>
      <c r="L121" s="251"/>
      <c r="M121" s="251"/>
    </row>
    <row r="122" customFormat="false" ht="14.25" hidden="false" customHeight="false" outlineLevel="0" collapsed="false">
      <c r="A122" s="251"/>
      <c r="B122" s="251"/>
      <c r="C122" s="251"/>
      <c r="D122" s="251"/>
      <c r="E122" s="251"/>
      <c r="F122" s="251"/>
      <c r="G122" s="251"/>
      <c r="H122" s="251"/>
      <c r="I122" s="251"/>
      <c r="J122" s="251"/>
      <c r="K122" s="251"/>
      <c r="L122" s="251"/>
      <c r="M122" s="251"/>
    </row>
    <row r="123" customFormat="false" ht="14.25" hidden="false" customHeight="false" outlineLevel="0" collapsed="false">
      <c r="A123" s="251"/>
      <c r="B123" s="251"/>
      <c r="C123" s="251"/>
      <c r="D123" s="251"/>
      <c r="E123" s="251"/>
      <c r="F123" s="251"/>
      <c r="G123" s="251"/>
      <c r="H123" s="251"/>
      <c r="I123" s="251"/>
      <c r="J123" s="251"/>
      <c r="K123" s="251"/>
      <c r="L123" s="251"/>
      <c r="M123" s="251"/>
    </row>
    <row r="124" customFormat="false" ht="14.25" hidden="false" customHeight="false" outlineLevel="0" collapsed="false">
      <c r="A124" s="251"/>
      <c r="B124" s="251"/>
      <c r="C124" s="251"/>
      <c r="D124" s="251"/>
      <c r="E124" s="251"/>
      <c r="F124" s="251"/>
      <c r="G124" s="251"/>
      <c r="H124" s="251"/>
      <c r="I124" s="251"/>
      <c r="J124" s="251"/>
      <c r="K124" s="251"/>
      <c r="L124" s="251"/>
      <c r="M124" s="251"/>
    </row>
    <row r="125" customFormat="false" ht="14.25" hidden="false" customHeight="false" outlineLevel="0" collapsed="false">
      <c r="A125" s="251"/>
      <c r="B125" s="251"/>
      <c r="C125" s="251"/>
      <c r="D125" s="251"/>
      <c r="E125" s="251"/>
      <c r="F125" s="251"/>
      <c r="G125" s="251"/>
      <c r="H125" s="251"/>
      <c r="I125" s="251"/>
      <c r="J125" s="251"/>
      <c r="K125" s="251"/>
      <c r="L125" s="251"/>
      <c r="M125" s="251"/>
    </row>
    <row r="126" customFormat="false" ht="14.25" hidden="false" customHeight="false" outlineLevel="0" collapsed="false">
      <c r="A126" s="251"/>
      <c r="B126" s="251"/>
      <c r="C126" s="251"/>
      <c r="D126" s="251"/>
      <c r="E126" s="251"/>
      <c r="F126" s="251"/>
      <c r="G126" s="251"/>
      <c r="H126" s="251"/>
      <c r="I126" s="251"/>
      <c r="J126" s="251"/>
      <c r="K126" s="251"/>
      <c r="L126" s="251"/>
      <c r="M126" s="251"/>
    </row>
    <row r="127" customFormat="false" ht="14.25" hidden="false" customHeight="false" outlineLevel="0" collapsed="false">
      <c r="A127" s="251"/>
      <c r="B127" s="251"/>
      <c r="C127" s="251"/>
      <c r="D127" s="251"/>
      <c r="E127" s="251"/>
      <c r="F127" s="251"/>
      <c r="G127" s="251"/>
      <c r="H127" s="251"/>
      <c r="I127" s="251"/>
      <c r="J127" s="251"/>
      <c r="K127" s="251"/>
      <c r="L127" s="251"/>
      <c r="M127" s="251"/>
    </row>
    <row r="128" customFormat="false" ht="14.25" hidden="false" customHeight="false" outlineLevel="0" collapsed="false">
      <c r="A128" s="251"/>
      <c r="B128" s="251"/>
      <c r="C128" s="251"/>
      <c r="D128" s="251"/>
      <c r="E128" s="251"/>
      <c r="F128" s="251"/>
      <c r="G128" s="251"/>
      <c r="H128" s="251"/>
      <c r="I128" s="251"/>
      <c r="J128" s="251"/>
      <c r="K128" s="251"/>
      <c r="L128" s="251"/>
      <c r="M128" s="251"/>
    </row>
    <row r="129" customFormat="false" ht="14.25" hidden="false" customHeight="false" outlineLevel="0" collapsed="false">
      <c r="A129" s="251"/>
      <c r="B129" s="251"/>
      <c r="C129" s="251"/>
      <c r="D129" s="251"/>
      <c r="E129" s="251"/>
      <c r="F129" s="251"/>
      <c r="G129" s="251"/>
      <c r="H129" s="251"/>
      <c r="I129" s="251"/>
      <c r="J129" s="251"/>
      <c r="K129" s="251"/>
      <c r="L129" s="251"/>
      <c r="M129" s="251"/>
    </row>
    <row r="130" customFormat="false" ht="14.25" hidden="false" customHeight="false" outlineLevel="0" collapsed="false">
      <c r="A130" s="251"/>
      <c r="B130" s="251"/>
      <c r="C130" s="251"/>
      <c r="D130" s="251"/>
      <c r="E130" s="251"/>
      <c r="F130" s="251"/>
      <c r="G130" s="251"/>
      <c r="H130" s="251"/>
      <c r="I130" s="251"/>
      <c r="J130" s="251"/>
      <c r="K130" s="251"/>
      <c r="L130" s="251"/>
      <c r="M130" s="251"/>
    </row>
    <row r="131" customFormat="false" ht="14.25" hidden="false" customHeight="false" outlineLevel="0" collapsed="false">
      <c r="A131" s="251"/>
      <c r="B131" s="251"/>
      <c r="C131" s="251"/>
      <c r="D131" s="251"/>
      <c r="E131" s="251"/>
      <c r="F131" s="251"/>
      <c r="G131" s="251"/>
      <c r="H131" s="251"/>
      <c r="I131" s="251"/>
      <c r="J131" s="251"/>
      <c r="K131" s="251"/>
      <c r="L131" s="251"/>
      <c r="M131" s="251"/>
    </row>
    <row r="132" customFormat="false" ht="14.25" hidden="false" customHeight="false" outlineLevel="0" collapsed="false">
      <c r="A132" s="251"/>
      <c r="B132" s="251"/>
      <c r="C132" s="251"/>
      <c r="D132" s="251"/>
      <c r="E132" s="251"/>
      <c r="F132" s="251"/>
      <c r="G132" s="251"/>
      <c r="H132" s="251"/>
      <c r="I132" s="251"/>
      <c r="J132" s="251"/>
      <c r="K132" s="251"/>
      <c r="L132" s="251"/>
      <c r="M132" s="251"/>
    </row>
    <row r="133" customFormat="false" ht="14.25" hidden="false" customHeight="false" outlineLevel="0" collapsed="false">
      <c r="A133" s="251"/>
      <c r="B133" s="251"/>
      <c r="C133" s="251"/>
      <c r="D133" s="251"/>
      <c r="E133" s="251"/>
      <c r="F133" s="251"/>
      <c r="G133" s="251"/>
      <c r="H133" s="251"/>
      <c r="I133" s="251"/>
      <c r="J133" s="251"/>
      <c r="K133" s="251"/>
      <c r="L133" s="251"/>
      <c r="M133" s="251"/>
    </row>
    <row r="134" customFormat="false" ht="14.25" hidden="false" customHeight="false" outlineLevel="0" collapsed="false">
      <c r="A134" s="251"/>
      <c r="B134" s="251"/>
      <c r="C134" s="251"/>
      <c r="D134" s="251"/>
      <c r="E134" s="251"/>
      <c r="F134" s="251"/>
      <c r="G134" s="251"/>
      <c r="H134" s="251"/>
      <c r="I134" s="251"/>
      <c r="J134" s="251"/>
      <c r="K134" s="251"/>
      <c r="L134" s="251"/>
      <c r="M134" s="251"/>
    </row>
    <row r="135" customFormat="false" ht="14.25" hidden="false" customHeight="false" outlineLevel="0" collapsed="false">
      <c r="A135" s="251"/>
      <c r="B135" s="251"/>
      <c r="C135" s="251"/>
      <c r="D135" s="251"/>
      <c r="E135" s="251"/>
      <c r="F135" s="251"/>
      <c r="G135" s="251"/>
      <c r="H135" s="251"/>
      <c r="I135" s="251"/>
      <c r="J135" s="251"/>
      <c r="K135" s="251"/>
      <c r="L135" s="251"/>
      <c r="M135" s="251"/>
    </row>
    <row r="136" customFormat="false" ht="14.25" hidden="false" customHeight="false" outlineLevel="0" collapsed="false">
      <c r="A136" s="251"/>
      <c r="B136" s="251"/>
      <c r="C136" s="251"/>
      <c r="D136" s="251"/>
      <c r="E136" s="251"/>
      <c r="F136" s="251"/>
      <c r="G136" s="251"/>
      <c r="H136" s="251"/>
      <c r="I136" s="251"/>
      <c r="J136" s="251"/>
      <c r="K136" s="251"/>
      <c r="L136" s="251"/>
      <c r="M136" s="251"/>
    </row>
    <row r="137" customFormat="false" ht="14.25" hidden="false" customHeight="false" outlineLevel="0" collapsed="false">
      <c r="A137" s="251"/>
      <c r="B137" s="251"/>
      <c r="C137" s="251"/>
      <c r="D137" s="251"/>
      <c r="E137" s="251"/>
      <c r="F137" s="251"/>
      <c r="G137" s="251"/>
      <c r="H137" s="251"/>
      <c r="I137" s="251"/>
      <c r="J137" s="251"/>
      <c r="K137" s="251"/>
      <c r="L137" s="251"/>
      <c r="M137" s="251"/>
    </row>
    <row r="138" customFormat="false" ht="14.25" hidden="false" customHeight="false" outlineLevel="0" collapsed="false">
      <c r="A138" s="251"/>
      <c r="B138" s="251"/>
      <c r="C138" s="251"/>
      <c r="D138" s="251"/>
      <c r="E138" s="251"/>
      <c r="F138" s="251"/>
      <c r="G138" s="251"/>
      <c r="H138" s="251"/>
      <c r="I138" s="251"/>
      <c r="J138" s="251"/>
      <c r="K138" s="251"/>
      <c r="L138" s="251"/>
      <c r="M138" s="251"/>
    </row>
    <row r="139" customFormat="false" ht="14.25" hidden="false" customHeight="false" outlineLevel="0" collapsed="false">
      <c r="A139" s="251"/>
      <c r="B139" s="251"/>
      <c r="C139" s="251"/>
      <c r="D139" s="251"/>
      <c r="E139" s="251"/>
      <c r="F139" s="251"/>
      <c r="G139" s="251"/>
      <c r="H139" s="251"/>
      <c r="I139" s="251"/>
      <c r="J139" s="251"/>
      <c r="K139" s="251"/>
      <c r="L139" s="251"/>
      <c r="M139" s="251"/>
    </row>
    <row r="140" customFormat="false" ht="14.25" hidden="false" customHeight="false" outlineLevel="0" collapsed="false">
      <c r="A140" s="251"/>
      <c r="B140" s="251"/>
      <c r="C140" s="251"/>
      <c r="D140" s="251"/>
      <c r="E140" s="251"/>
      <c r="F140" s="251"/>
      <c r="G140" s="251"/>
      <c r="H140" s="251"/>
      <c r="I140" s="251"/>
      <c r="J140" s="251"/>
      <c r="K140" s="251"/>
      <c r="L140" s="251"/>
      <c r="M140" s="251"/>
    </row>
    <row r="141" customFormat="false" ht="14.25" hidden="false" customHeight="false" outlineLevel="0" collapsed="false">
      <c r="A141" s="251"/>
      <c r="B141" s="251"/>
      <c r="C141" s="251"/>
      <c r="D141" s="251"/>
      <c r="E141" s="251"/>
      <c r="F141" s="251"/>
      <c r="G141" s="251"/>
      <c r="H141" s="251"/>
      <c r="I141" s="251"/>
      <c r="J141" s="251"/>
      <c r="K141" s="251"/>
      <c r="L141" s="251"/>
      <c r="M141" s="251"/>
    </row>
    <row r="142" customFormat="false" ht="14.25" hidden="false" customHeight="false" outlineLevel="0" collapsed="false">
      <c r="A142" s="251"/>
      <c r="B142" s="251"/>
      <c r="C142" s="251"/>
      <c r="D142" s="251"/>
      <c r="E142" s="251"/>
      <c r="F142" s="251"/>
      <c r="G142" s="251"/>
      <c r="H142" s="251"/>
      <c r="I142" s="251"/>
      <c r="J142" s="251"/>
      <c r="K142" s="251"/>
      <c r="L142" s="251"/>
      <c r="M142" s="251"/>
    </row>
    <row r="143" customFormat="false" ht="14.25" hidden="false" customHeight="false" outlineLevel="0" collapsed="false">
      <c r="A143" s="251"/>
      <c r="B143" s="251"/>
      <c r="C143" s="251"/>
      <c r="D143" s="251"/>
      <c r="E143" s="251"/>
      <c r="F143" s="251"/>
      <c r="G143" s="251"/>
      <c r="H143" s="251"/>
      <c r="I143" s="251"/>
      <c r="J143" s="251"/>
      <c r="K143" s="251"/>
      <c r="L143" s="251"/>
      <c r="M143" s="251"/>
    </row>
    <row r="144" customFormat="false" ht="14.25" hidden="false" customHeight="false" outlineLevel="0" collapsed="false">
      <c r="A144" s="251"/>
      <c r="B144" s="251"/>
      <c r="C144" s="251"/>
      <c r="D144" s="251"/>
      <c r="E144" s="251"/>
      <c r="F144" s="251"/>
      <c r="G144" s="251"/>
      <c r="H144" s="251"/>
      <c r="I144" s="251"/>
      <c r="J144" s="251"/>
      <c r="K144" s="251"/>
      <c r="L144" s="251"/>
      <c r="M144" s="251"/>
    </row>
    <row r="145" customFormat="false" ht="14.25" hidden="false" customHeight="false" outlineLevel="0" collapsed="false">
      <c r="A145" s="251"/>
      <c r="B145" s="251"/>
      <c r="C145" s="251"/>
      <c r="D145" s="251"/>
      <c r="E145" s="251"/>
      <c r="F145" s="251"/>
      <c r="G145" s="251"/>
      <c r="H145" s="251"/>
      <c r="I145" s="251"/>
      <c r="J145" s="251"/>
      <c r="K145" s="251"/>
      <c r="L145" s="251"/>
      <c r="M145" s="251"/>
    </row>
    <row r="146" customFormat="false" ht="14.25" hidden="false" customHeight="false" outlineLevel="0" collapsed="false">
      <c r="A146" s="251"/>
      <c r="B146" s="251"/>
      <c r="C146" s="251"/>
      <c r="D146" s="251"/>
      <c r="E146" s="251"/>
      <c r="F146" s="251"/>
      <c r="G146" s="251"/>
      <c r="H146" s="251"/>
      <c r="I146" s="251"/>
      <c r="J146" s="251"/>
      <c r="K146" s="251"/>
      <c r="L146" s="251"/>
      <c r="M146" s="251"/>
    </row>
    <row r="147" customFormat="false" ht="14.25" hidden="false" customHeight="false" outlineLevel="0" collapsed="false">
      <c r="A147" s="251"/>
      <c r="B147" s="251"/>
      <c r="C147" s="251"/>
      <c r="D147" s="251"/>
      <c r="E147" s="251"/>
      <c r="F147" s="251"/>
      <c r="G147" s="251"/>
      <c r="H147" s="251"/>
      <c r="I147" s="251"/>
      <c r="J147" s="251"/>
      <c r="K147" s="251"/>
      <c r="L147" s="251"/>
      <c r="M147" s="251"/>
    </row>
    <row r="148" customFormat="false" ht="14.25" hidden="false" customHeight="false" outlineLevel="0" collapsed="false">
      <c r="A148" s="251"/>
      <c r="B148" s="251"/>
      <c r="C148" s="251"/>
      <c r="D148" s="251"/>
      <c r="E148" s="251"/>
      <c r="F148" s="251"/>
      <c r="G148" s="251"/>
      <c r="H148" s="251"/>
      <c r="I148" s="251"/>
      <c r="J148" s="251"/>
      <c r="K148" s="251"/>
      <c r="L148" s="251"/>
      <c r="M148" s="251"/>
    </row>
    <row r="149" customFormat="false" ht="14.25" hidden="false" customHeight="false" outlineLevel="0" collapsed="false">
      <c r="A149" s="251"/>
      <c r="B149" s="251"/>
      <c r="C149" s="251"/>
      <c r="D149" s="251"/>
      <c r="E149" s="251"/>
      <c r="F149" s="251"/>
      <c r="G149" s="251"/>
      <c r="H149" s="251"/>
      <c r="I149" s="251"/>
      <c r="J149" s="251"/>
      <c r="K149" s="251"/>
      <c r="L149" s="251"/>
      <c r="M149" s="251"/>
    </row>
    <row r="150" customFormat="false" ht="14.25" hidden="false" customHeight="false" outlineLevel="0" collapsed="false">
      <c r="A150" s="251"/>
      <c r="B150" s="251"/>
      <c r="C150" s="251"/>
      <c r="D150" s="251"/>
      <c r="E150" s="251"/>
      <c r="F150" s="251"/>
      <c r="G150" s="251"/>
      <c r="H150" s="251"/>
      <c r="I150" s="251"/>
      <c r="J150" s="251"/>
      <c r="K150" s="251"/>
      <c r="L150" s="251"/>
      <c r="M150" s="251"/>
    </row>
    <row r="151" customFormat="false" ht="14.25" hidden="false" customHeight="false" outlineLevel="0" collapsed="false">
      <c r="A151" s="251"/>
      <c r="B151" s="251"/>
      <c r="C151" s="251"/>
      <c r="D151" s="251"/>
      <c r="E151" s="251"/>
      <c r="F151" s="251"/>
      <c r="G151" s="251"/>
      <c r="H151" s="251"/>
      <c r="I151" s="251"/>
      <c r="J151" s="251"/>
      <c r="K151" s="251"/>
      <c r="L151" s="251"/>
      <c r="M151" s="251"/>
    </row>
    <row r="152" customFormat="false" ht="14.25" hidden="false" customHeight="false" outlineLevel="0" collapsed="false">
      <c r="A152" s="251"/>
      <c r="B152" s="251"/>
      <c r="C152" s="251"/>
      <c r="D152" s="251"/>
      <c r="E152" s="251"/>
      <c r="F152" s="251"/>
      <c r="G152" s="251"/>
      <c r="H152" s="251"/>
      <c r="I152" s="251"/>
      <c r="J152" s="251"/>
      <c r="K152" s="251"/>
      <c r="L152" s="251"/>
      <c r="M152" s="251"/>
    </row>
    <row r="153" customFormat="false" ht="14.25" hidden="false" customHeight="false" outlineLevel="0" collapsed="false">
      <c r="A153" s="251"/>
      <c r="B153" s="251"/>
      <c r="C153" s="251"/>
      <c r="D153" s="251"/>
      <c r="E153" s="251"/>
      <c r="F153" s="251"/>
      <c r="G153" s="251"/>
      <c r="H153" s="251"/>
      <c r="I153" s="251"/>
      <c r="J153" s="251"/>
      <c r="K153" s="251"/>
      <c r="L153" s="251"/>
      <c r="M153" s="251"/>
    </row>
    <row r="154" customFormat="false" ht="14.25" hidden="false" customHeight="false" outlineLevel="0" collapsed="false">
      <c r="A154" s="251"/>
      <c r="B154" s="251"/>
      <c r="C154" s="251"/>
      <c r="D154" s="251"/>
      <c r="E154" s="251"/>
      <c r="F154" s="251"/>
      <c r="G154" s="251"/>
      <c r="H154" s="251"/>
      <c r="I154" s="251"/>
      <c r="J154" s="251"/>
      <c r="K154" s="251"/>
      <c r="L154" s="251"/>
      <c r="M154" s="251"/>
    </row>
    <row r="155" customFormat="false" ht="14.25" hidden="false" customHeight="false" outlineLevel="0" collapsed="false">
      <c r="A155" s="251"/>
      <c r="B155" s="251"/>
      <c r="C155" s="251"/>
      <c r="D155" s="251"/>
      <c r="E155" s="251"/>
      <c r="F155" s="251"/>
      <c r="G155" s="251"/>
      <c r="H155" s="251"/>
      <c r="I155" s="251"/>
      <c r="J155" s="251"/>
      <c r="K155" s="251"/>
      <c r="L155" s="251"/>
      <c r="M155" s="251"/>
    </row>
    <row r="156" customFormat="false" ht="14.25" hidden="false" customHeight="false" outlineLevel="0" collapsed="false">
      <c r="A156" s="251"/>
      <c r="B156" s="251"/>
      <c r="C156" s="251"/>
      <c r="D156" s="251"/>
      <c r="E156" s="251"/>
      <c r="F156" s="251"/>
      <c r="G156" s="251"/>
      <c r="H156" s="251"/>
      <c r="I156" s="251"/>
      <c r="J156" s="251"/>
      <c r="K156" s="251"/>
      <c r="L156" s="251"/>
      <c r="M156" s="251"/>
    </row>
    <row r="157" customFormat="false" ht="14.25" hidden="false" customHeight="false" outlineLevel="0" collapsed="false">
      <c r="A157" s="251"/>
      <c r="B157" s="251"/>
      <c r="C157" s="251"/>
      <c r="D157" s="251"/>
      <c r="E157" s="251"/>
      <c r="F157" s="251"/>
      <c r="G157" s="251"/>
      <c r="H157" s="251"/>
      <c r="I157" s="251"/>
      <c r="J157" s="251"/>
      <c r="K157" s="251"/>
      <c r="L157" s="251"/>
      <c r="M157" s="251"/>
    </row>
    <row r="158" customFormat="false" ht="14.25" hidden="false" customHeight="false" outlineLevel="0" collapsed="false">
      <c r="A158" s="251"/>
      <c r="B158" s="251"/>
      <c r="C158" s="251"/>
      <c r="D158" s="251"/>
      <c r="E158" s="251"/>
      <c r="F158" s="251"/>
      <c r="G158" s="251"/>
      <c r="H158" s="251"/>
      <c r="I158" s="251"/>
      <c r="J158" s="251"/>
      <c r="K158" s="251"/>
      <c r="L158" s="251"/>
      <c r="M158" s="251"/>
    </row>
    <row r="159" customFormat="false" ht="14.25" hidden="false" customHeight="false" outlineLevel="0" collapsed="false">
      <c r="A159" s="251"/>
      <c r="B159" s="251"/>
      <c r="C159" s="251"/>
      <c r="D159" s="251"/>
      <c r="E159" s="251"/>
      <c r="F159" s="251"/>
      <c r="G159" s="251"/>
      <c r="H159" s="251"/>
      <c r="I159" s="251"/>
      <c r="J159" s="251"/>
      <c r="K159" s="251"/>
      <c r="L159" s="251"/>
      <c r="M159" s="251"/>
    </row>
    <row r="160" customFormat="false" ht="14.25" hidden="false" customHeight="false" outlineLevel="0" collapsed="false">
      <c r="A160" s="251"/>
      <c r="B160" s="251"/>
      <c r="C160" s="251"/>
      <c r="D160" s="251"/>
      <c r="E160" s="251"/>
      <c r="F160" s="251"/>
      <c r="G160" s="251"/>
      <c r="H160" s="251"/>
      <c r="I160" s="251"/>
      <c r="J160" s="251"/>
      <c r="K160" s="251"/>
      <c r="L160" s="251"/>
      <c r="M160" s="251"/>
    </row>
    <row r="161" customFormat="false" ht="14.25" hidden="false" customHeight="false" outlineLevel="0" collapsed="false">
      <c r="A161" s="251"/>
      <c r="B161" s="251"/>
      <c r="C161" s="251"/>
      <c r="D161" s="251"/>
      <c r="E161" s="251"/>
      <c r="F161" s="251"/>
      <c r="G161" s="251"/>
      <c r="H161" s="251"/>
      <c r="I161" s="251"/>
      <c r="J161" s="251"/>
      <c r="K161" s="251"/>
      <c r="L161" s="251"/>
      <c r="M161" s="251"/>
    </row>
    <row r="162" customFormat="false" ht="14.25" hidden="false" customHeight="false" outlineLevel="0" collapsed="false">
      <c r="A162" s="251"/>
      <c r="B162" s="251"/>
      <c r="C162" s="251"/>
      <c r="D162" s="251"/>
      <c r="E162" s="251"/>
      <c r="F162" s="251"/>
      <c r="G162" s="251"/>
      <c r="H162" s="251"/>
      <c r="I162" s="251"/>
      <c r="J162" s="251"/>
      <c r="K162" s="251"/>
      <c r="L162" s="251"/>
      <c r="M162" s="251"/>
    </row>
    <row r="163" customFormat="false" ht="14.25" hidden="false" customHeight="false" outlineLevel="0" collapsed="false">
      <c r="A163" s="251"/>
      <c r="B163" s="251"/>
      <c r="C163" s="251"/>
      <c r="D163" s="251"/>
      <c r="E163" s="251"/>
      <c r="F163" s="251"/>
      <c r="G163" s="251"/>
      <c r="H163" s="251"/>
      <c r="I163" s="251"/>
      <c r="J163" s="251"/>
      <c r="K163" s="251"/>
      <c r="L163" s="251"/>
      <c r="M163" s="251"/>
    </row>
    <row r="164" customFormat="false" ht="14.25" hidden="false" customHeight="false" outlineLevel="0" collapsed="false">
      <c r="A164" s="251"/>
      <c r="B164" s="251"/>
      <c r="C164" s="251"/>
      <c r="D164" s="251"/>
      <c r="E164" s="251"/>
      <c r="F164" s="251"/>
      <c r="G164" s="251"/>
      <c r="H164" s="251"/>
      <c r="I164" s="251"/>
      <c r="J164" s="251"/>
      <c r="K164" s="251"/>
      <c r="L164" s="251"/>
      <c r="M164" s="251"/>
    </row>
    <row r="165" customFormat="false" ht="14.25" hidden="false" customHeight="false" outlineLevel="0" collapsed="false">
      <c r="A165" s="251"/>
      <c r="B165" s="251"/>
      <c r="C165" s="251"/>
      <c r="D165" s="251"/>
      <c r="E165" s="251"/>
      <c r="F165" s="251"/>
      <c r="G165" s="251"/>
      <c r="H165" s="251"/>
      <c r="I165" s="251"/>
      <c r="J165" s="251"/>
      <c r="K165" s="251"/>
      <c r="L165" s="251"/>
      <c r="M165" s="251"/>
    </row>
    <row r="166" customFormat="false" ht="14.25" hidden="false" customHeight="false" outlineLevel="0" collapsed="false">
      <c r="A166" s="251"/>
      <c r="B166" s="251"/>
      <c r="C166" s="251"/>
      <c r="D166" s="251"/>
      <c r="E166" s="251"/>
      <c r="F166" s="251"/>
      <c r="G166" s="251"/>
      <c r="H166" s="251"/>
      <c r="I166" s="251"/>
      <c r="J166" s="251"/>
      <c r="K166" s="251"/>
      <c r="L166" s="251"/>
      <c r="M166" s="251"/>
    </row>
    <row r="167" customFormat="false" ht="14.25" hidden="false" customHeight="false" outlineLevel="0" collapsed="false">
      <c r="A167" s="251"/>
      <c r="B167" s="251"/>
      <c r="C167" s="251"/>
      <c r="D167" s="251"/>
      <c r="E167" s="251"/>
      <c r="F167" s="251"/>
      <c r="G167" s="251"/>
      <c r="H167" s="251"/>
      <c r="I167" s="251"/>
      <c r="J167" s="251"/>
      <c r="K167" s="251"/>
      <c r="L167" s="251"/>
      <c r="M167" s="251"/>
    </row>
    <row r="168" customFormat="false" ht="14.25" hidden="false" customHeight="false" outlineLevel="0" collapsed="false">
      <c r="A168" s="251"/>
      <c r="B168" s="251"/>
      <c r="C168" s="251"/>
      <c r="D168" s="251"/>
      <c r="E168" s="251"/>
      <c r="F168" s="251"/>
      <c r="G168" s="251"/>
      <c r="H168" s="251"/>
      <c r="I168" s="251"/>
      <c r="J168" s="251"/>
      <c r="K168" s="251"/>
      <c r="L168" s="251"/>
      <c r="M168" s="251"/>
    </row>
    <row r="169" customFormat="false" ht="14.25" hidden="false" customHeight="false" outlineLevel="0" collapsed="false">
      <c r="A169" s="251"/>
      <c r="B169" s="251"/>
      <c r="C169" s="251"/>
      <c r="D169" s="251"/>
      <c r="E169" s="251"/>
      <c r="F169" s="251"/>
      <c r="G169" s="251"/>
      <c r="H169" s="251"/>
      <c r="I169" s="251"/>
      <c r="J169" s="251"/>
      <c r="K169" s="251"/>
      <c r="L169" s="251"/>
      <c r="M169" s="251"/>
    </row>
    <row r="170" customFormat="false" ht="14.25" hidden="false" customHeight="false" outlineLevel="0" collapsed="false">
      <c r="A170" s="251"/>
      <c r="B170" s="251"/>
      <c r="C170" s="251"/>
      <c r="D170" s="251"/>
      <c r="E170" s="251"/>
      <c r="F170" s="251"/>
      <c r="G170" s="251"/>
      <c r="H170" s="251"/>
      <c r="I170" s="251"/>
      <c r="J170" s="251"/>
      <c r="K170" s="251"/>
      <c r="L170" s="251"/>
      <c r="M170" s="251"/>
    </row>
    <row r="171" customFormat="false" ht="14.25" hidden="false" customHeight="false" outlineLevel="0" collapsed="false">
      <c r="A171" s="251"/>
      <c r="B171" s="251"/>
      <c r="C171" s="251"/>
      <c r="D171" s="251"/>
      <c r="E171" s="251"/>
      <c r="F171" s="251"/>
      <c r="G171" s="251"/>
      <c r="H171" s="251"/>
      <c r="I171" s="251"/>
      <c r="J171" s="251"/>
      <c r="K171" s="251"/>
      <c r="L171" s="251"/>
      <c r="M171" s="251"/>
    </row>
    <row r="172" customFormat="false" ht="14.25" hidden="false" customHeight="false" outlineLevel="0" collapsed="false">
      <c r="A172" s="251"/>
      <c r="B172" s="251"/>
      <c r="C172" s="251"/>
      <c r="D172" s="251"/>
      <c r="E172" s="251"/>
      <c r="F172" s="251"/>
      <c r="G172" s="251"/>
      <c r="H172" s="251"/>
      <c r="I172" s="251"/>
      <c r="J172" s="251"/>
      <c r="K172" s="251"/>
      <c r="L172" s="251"/>
      <c r="M172" s="251"/>
    </row>
    <row r="173" customFormat="false" ht="14.25" hidden="false" customHeight="false" outlineLevel="0" collapsed="false">
      <c r="A173" s="251"/>
      <c r="B173" s="251"/>
      <c r="C173" s="251"/>
      <c r="D173" s="251"/>
      <c r="E173" s="251"/>
      <c r="F173" s="251"/>
      <c r="G173" s="251"/>
      <c r="H173" s="251"/>
      <c r="I173" s="251"/>
      <c r="J173" s="251"/>
      <c r="K173" s="251"/>
      <c r="L173" s="251"/>
      <c r="M173" s="251"/>
    </row>
    <row r="174" customFormat="false" ht="14.25" hidden="false" customHeight="false" outlineLevel="0" collapsed="false">
      <c r="A174" s="251"/>
      <c r="B174" s="251"/>
      <c r="C174" s="251"/>
      <c r="D174" s="251"/>
      <c r="E174" s="251"/>
      <c r="F174" s="251"/>
      <c r="G174" s="251"/>
      <c r="H174" s="251"/>
      <c r="I174" s="251"/>
      <c r="J174" s="251"/>
      <c r="K174" s="251"/>
      <c r="L174" s="251"/>
      <c r="M174" s="251"/>
    </row>
    <row r="175" customFormat="false" ht="14.25" hidden="false" customHeight="false" outlineLevel="0" collapsed="false">
      <c r="A175" s="251"/>
      <c r="B175" s="251"/>
      <c r="C175" s="251"/>
      <c r="D175" s="251"/>
      <c r="E175" s="251"/>
      <c r="F175" s="251"/>
      <c r="G175" s="251"/>
      <c r="H175" s="251"/>
      <c r="I175" s="251"/>
      <c r="J175" s="251"/>
      <c r="K175" s="251"/>
      <c r="L175" s="251"/>
      <c r="M175" s="251"/>
    </row>
    <row r="176" customFormat="false" ht="14.25" hidden="false" customHeight="false" outlineLevel="0" collapsed="false">
      <c r="A176" s="251"/>
      <c r="B176" s="251"/>
      <c r="C176" s="251"/>
      <c r="D176" s="251"/>
      <c r="E176" s="251"/>
      <c r="F176" s="251"/>
      <c r="G176" s="251"/>
      <c r="H176" s="251"/>
      <c r="I176" s="251"/>
      <c r="J176" s="251"/>
      <c r="K176" s="251"/>
      <c r="L176" s="251"/>
      <c r="M176" s="251"/>
    </row>
    <row r="177" customFormat="false" ht="14.25" hidden="false" customHeight="false" outlineLevel="0" collapsed="false">
      <c r="A177" s="251"/>
      <c r="B177" s="251"/>
      <c r="C177" s="251"/>
      <c r="D177" s="251"/>
      <c r="E177" s="251"/>
      <c r="F177" s="251"/>
      <c r="G177" s="251"/>
      <c r="H177" s="251"/>
      <c r="I177" s="251"/>
      <c r="J177" s="251"/>
      <c r="K177" s="251"/>
      <c r="L177" s="251"/>
      <c r="M177" s="251"/>
    </row>
    <row r="178" customFormat="false" ht="14.25" hidden="false" customHeight="false" outlineLevel="0" collapsed="false">
      <c r="A178" s="251"/>
      <c r="B178" s="251"/>
      <c r="C178" s="251"/>
      <c r="D178" s="251"/>
      <c r="E178" s="251"/>
      <c r="F178" s="251"/>
      <c r="G178" s="251"/>
      <c r="H178" s="251"/>
      <c r="I178" s="251"/>
      <c r="J178" s="251"/>
      <c r="K178" s="251"/>
      <c r="L178" s="251"/>
      <c r="M178" s="251"/>
    </row>
    <row r="179" customFormat="false" ht="14.25" hidden="false" customHeight="false" outlineLevel="0" collapsed="false">
      <c r="A179" s="251"/>
      <c r="B179" s="251"/>
      <c r="C179" s="251"/>
      <c r="D179" s="251"/>
      <c r="E179" s="251"/>
      <c r="F179" s="251"/>
      <c r="G179" s="251"/>
      <c r="H179" s="251"/>
      <c r="I179" s="251"/>
      <c r="J179" s="251"/>
      <c r="K179" s="251"/>
      <c r="L179" s="251"/>
      <c r="M179" s="251"/>
    </row>
    <row r="180" customFormat="false" ht="14.25" hidden="false" customHeight="false" outlineLevel="0" collapsed="false">
      <c r="A180" s="251"/>
      <c r="B180" s="251"/>
      <c r="C180" s="251"/>
      <c r="D180" s="251"/>
      <c r="E180" s="251"/>
      <c r="F180" s="251"/>
      <c r="G180" s="251"/>
      <c r="H180" s="251"/>
      <c r="I180" s="251"/>
      <c r="J180" s="251"/>
      <c r="K180" s="251"/>
      <c r="L180" s="251"/>
      <c r="M180" s="251"/>
    </row>
    <row r="181" customFormat="false" ht="14.25" hidden="false" customHeight="false" outlineLevel="0" collapsed="false">
      <c r="A181" s="251"/>
      <c r="B181" s="251"/>
      <c r="C181" s="251"/>
      <c r="D181" s="251"/>
      <c r="E181" s="251"/>
      <c r="F181" s="251"/>
      <c r="G181" s="251"/>
      <c r="H181" s="251"/>
      <c r="I181" s="251"/>
      <c r="J181" s="251"/>
      <c r="K181" s="251"/>
      <c r="L181" s="251"/>
      <c r="M181" s="251"/>
    </row>
    <row r="182" customFormat="false" ht="14.25" hidden="false" customHeight="false" outlineLevel="0" collapsed="false">
      <c r="A182" s="251"/>
      <c r="B182" s="251"/>
      <c r="C182" s="251"/>
      <c r="D182" s="251"/>
      <c r="E182" s="251"/>
      <c r="F182" s="251"/>
      <c r="G182" s="251"/>
      <c r="H182" s="251"/>
      <c r="I182" s="251"/>
      <c r="J182" s="251"/>
      <c r="K182" s="251"/>
      <c r="L182" s="251"/>
      <c r="M182" s="251"/>
    </row>
    <row r="183" customFormat="false" ht="14.25" hidden="false" customHeight="false" outlineLevel="0" collapsed="false">
      <c r="A183" s="251"/>
      <c r="B183" s="251"/>
      <c r="C183" s="251"/>
      <c r="D183" s="251"/>
      <c r="E183" s="251"/>
      <c r="F183" s="251"/>
      <c r="G183" s="251"/>
      <c r="H183" s="251"/>
      <c r="I183" s="251"/>
      <c r="J183" s="251"/>
      <c r="K183" s="251"/>
      <c r="L183" s="251"/>
      <c r="M183" s="251"/>
    </row>
    <row r="184" customFormat="false" ht="14.25" hidden="false" customHeight="false" outlineLevel="0" collapsed="false">
      <c r="A184" s="251"/>
      <c r="B184" s="251"/>
      <c r="C184" s="251"/>
      <c r="D184" s="251"/>
      <c r="E184" s="251"/>
      <c r="F184" s="251"/>
      <c r="G184" s="251"/>
      <c r="H184" s="251"/>
      <c r="I184" s="251"/>
      <c r="J184" s="251"/>
      <c r="K184" s="251"/>
      <c r="L184" s="251"/>
      <c r="M184" s="251"/>
    </row>
    <row r="185" customFormat="false" ht="14.25" hidden="false" customHeight="false" outlineLevel="0" collapsed="false">
      <c r="A185" s="251"/>
      <c r="B185" s="251"/>
      <c r="C185" s="251"/>
      <c r="D185" s="251"/>
      <c r="E185" s="251"/>
      <c r="F185" s="251"/>
      <c r="G185" s="251"/>
      <c r="H185" s="251"/>
      <c r="I185" s="251"/>
      <c r="J185" s="251"/>
      <c r="K185" s="251"/>
      <c r="L185" s="251"/>
      <c r="M185" s="251"/>
    </row>
    <row r="186" customFormat="false" ht="14.25" hidden="false" customHeight="false" outlineLevel="0" collapsed="false">
      <c r="A186" s="251"/>
      <c r="B186" s="251"/>
      <c r="C186" s="251"/>
      <c r="D186" s="251"/>
      <c r="E186" s="251"/>
      <c r="F186" s="251"/>
      <c r="G186" s="251"/>
      <c r="H186" s="251"/>
      <c r="I186" s="251"/>
      <c r="J186" s="251"/>
      <c r="K186" s="251"/>
      <c r="L186" s="251"/>
      <c r="M186" s="251"/>
    </row>
    <row r="187" customFormat="false" ht="14.25" hidden="false" customHeight="false" outlineLevel="0" collapsed="false">
      <c r="A187" s="251"/>
      <c r="B187" s="251"/>
      <c r="C187" s="251"/>
      <c r="D187" s="251"/>
      <c r="E187" s="251"/>
      <c r="F187" s="251"/>
      <c r="G187" s="251"/>
      <c r="H187" s="251"/>
      <c r="I187" s="251"/>
      <c r="J187" s="251"/>
      <c r="K187" s="251"/>
      <c r="L187" s="251"/>
      <c r="M187" s="251"/>
    </row>
    <row r="188" customFormat="false" ht="14.25" hidden="false" customHeight="false" outlineLevel="0" collapsed="false">
      <c r="A188" s="251"/>
      <c r="B188" s="251"/>
      <c r="C188" s="251"/>
      <c r="D188" s="251"/>
      <c r="E188" s="251"/>
      <c r="F188" s="251"/>
      <c r="G188" s="251"/>
      <c r="H188" s="251"/>
      <c r="I188" s="251"/>
      <c r="J188" s="251"/>
      <c r="K188" s="251"/>
      <c r="L188" s="251"/>
      <c r="M188" s="251"/>
    </row>
    <row r="189" customFormat="false" ht="14.25" hidden="false" customHeight="false" outlineLevel="0" collapsed="false">
      <c r="A189" s="251"/>
      <c r="B189" s="251"/>
      <c r="C189" s="251"/>
      <c r="D189" s="251"/>
      <c r="E189" s="251"/>
      <c r="F189" s="251"/>
      <c r="G189" s="251"/>
      <c r="H189" s="251"/>
      <c r="I189" s="251"/>
      <c r="J189" s="251"/>
      <c r="K189" s="251"/>
      <c r="L189" s="251"/>
      <c r="M189" s="251"/>
    </row>
    <row r="190" customFormat="false" ht="14.25" hidden="false" customHeight="false" outlineLevel="0" collapsed="false">
      <c r="A190" s="251"/>
      <c r="B190" s="251"/>
      <c r="C190" s="251"/>
      <c r="D190" s="251"/>
      <c r="E190" s="251"/>
      <c r="F190" s="251"/>
      <c r="G190" s="251"/>
      <c r="H190" s="251"/>
      <c r="I190" s="251"/>
      <c r="J190" s="251"/>
      <c r="K190" s="251"/>
      <c r="L190" s="251"/>
      <c r="M190" s="251"/>
    </row>
    <row r="191" customFormat="false" ht="14.25" hidden="false" customHeight="false" outlineLevel="0" collapsed="false">
      <c r="A191" s="251"/>
      <c r="B191" s="251"/>
      <c r="C191" s="251"/>
      <c r="D191" s="251"/>
      <c r="E191" s="251"/>
      <c r="F191" s="251"/>
      <c r="G191" s="251"/>
      <c r="H191" s="251"/>
      <c r="I191" s="251"/>
      <c r="J191" s="251"/>
      <c r="K191" s="251"/>
      <c r="L191" s="251"/>
      <c r="M191" s="251"/>
    </row>
    <row r="192" customFormat="false" ht="14.25" hidden="false" customHeight="false" outlineLevel="0" collapsed="false">
      <c r="A192" s="251"/>
      <c r="B192" s="251"/>
      <c r="C192" s="251"/>
      <c r="D192" s="251"/>
      <c r="E192" s="251"/>
      <c r="F192" s="251"/>
      <c r="G192" s="251"/>
      <c r="H192" s="251"/>
      <c r="I192" s="251"/>
      <c r="J192" s="251"/>
      <c r="K192" s="251"/>
      <c r="L192" s="251"/>
      <c r="M192" s="251"/>
    </row>
    <row r="193" customFormat="false" ht="14.25" hidden="false" customHeight="false" outlineLevel="0" collapsed="false">
      <c r="A193" s="251"/>
      <c r="B193" s="251"/>
      <c r="C193" s="251"/>
      <c r="D193" s="251"/>
      <c r="E193" s="251"/>
      <c r="F193" s="251"/>
      <c r="G193" s="251"/>
      <c r="H193" s="251"/>
      <c r="I193" s="251"/>
      <c r="J193" s="251"/>
      <c r="K193" s="251"/>
      <c r="L193" s="251"/>
      <c r="M193" s="251"/>
    </row>
    <row r="194" customFormat="false" ht="14.25" hidden="false" customHeight="false" outlineLevel="0" collapsed="false">
      <c r="A194" s="251"/>
      <c r="B194" s="251"/>
      <c r="C194" s="251"/>
      <c r="D194" s="251"/>
      <c r="E194" s="251"/>
      <c r="F194" s="251"/>
      <c r="G194" s="251"/>
      <c r="H194" s="251"/>
      <c r="I194" s="251"/>
      <c r="J194" s="251"/>
      <c r="K194" s="251"/>
      <c r="L194" s="251"/>
      <c r="M194" s="251"/>
    </row>
    <row r="195" customFormat="false" ht="14.25" hidden="false" customHeight="false" outlineLevel="0" collapsed="false">
      <c r="A195" s="251"/>
      <c r="B195" s="251"/>
      <c r="C195" s="251"/>
      <c r="D195" s="251"/>
      <c r="E195" s="251"/>
      <c r="F195" s="251"/>
      <c r="G195" s="251"/>
      <c r="H195" s="251"/>
      <c r="I195" s="251"/>
      <c r="J195" s="251"/>
      <c r="K195" s="251"/>
      <c r="L195" s="251"/>
      <c r="M195" s="251"/>
    </row>
    <row r="196" customFormat="false" ht="14.25" hidden="false" customHeight="false" outlineLevel="0" collapsed="false">
      <c r="A196" s="251"/>
      <c r="B196" s="251"/>
      <c r="C196" s="251"/>
      <c r="D196" s="251"/>
      <c r="E196" s="251"/>
      <c r="F196" s="251"/>
      <c r="G196" s="251"/>
      <c r="H196" s="251"/>
      <c r="I196" s="251"/>
      <c r="J196" s="251"/>
      <c r="K196" s="251"/>
      <c r="L196" s="251"/>
      <c r="M196" s="251"/>
    </row>
    <row r="197" customFormat="false" ht="14.25" hidden="false" customHeight="false" outlineLevel="0" collapsed="false">
      <c r="A197" s="251"/>
      <c r="B197" s="251"/>
      <c r="C197" s="251"/>
      <c r="D197" s="251"/>
      <c r="E197" s="251"/>
      <c r="F197" s="251"/>
      <c r="G197" s="251"/>
      <c r="H197" s="251"/>
      <c r="I197" s="251"/>
      <c r="J197" s="251"/>
      <c r="K197" s="251"/>
      <c r="L197" s="251"/>
      <c r="M197" s="251"/>
    </row>
    <row r="198" customFormat="false" ht="14.25" hidden="false" customHeight="false" outlineLevel="0" collapsed="false">
      <c r="A198" s="251"/>
      <c r="B198" s="251"/>
      <c r="C198" s="251"/>
      <c r="D198" s="251"/>
      <c r="E198" s="251"/>
      <c r="F198" s="251"/>
      <c r="G198" s="251"/>
      <c r="H198" s="251"/>
      <c r="I198" s="251"/>
      <c r="J198" s="251"/>
      <c r="K198" s="251"/>
      <c r="L198" s="251"/>
      <c r="M198" s="251"/>
    </row>
    <row r="199" customFormat="false" ht="14.25" hidden="false" customHeight="false" outlineLevel="0" collapsed="false">
      <c r="A199" s="251"/>
      <c r="B199" s="251"/>
      <c r="C199" s="251"/>
      <c r="D199" s="251"/>
      <c r="E199" s="251"/>
      <c r="F199" s="251"/>
      <c r="G199" s="251"/>
      <c r="H199" s="251"/>
      <c r="I199" s="251"/>
      <c r="J199" s="251"/>
      <c r="K199" s="251"/>
      <c r="L199" s="251"/>
      <c r="M199" s="251"/>
    </row>
    <row r="200" customFormat="false" ht="14.25" hidden="false" customHeight="false" outlineLevel="0" collapsed="false">
      <c r="A200" s="251"/>
      <c r="B200" s="251"/>
      <c r="C200" s="251"/>
      <c r="D200" s="251"/>
      <c r="E200" s="251"/>
      <c r="F200" s="251"/>
      <c r="G200" s="251"/>
      <c r="H200" s="251"/>
      <c r="I200" s="251"/>
      <c r="J200" s="251"/>
      <c r="K200" s="251"/>
      <c r="L200" s="251"/>
      <c r="M200" s="251"/>
    </row>
    <row r="201" customFormat="false" ht="14.25" hidden="false" customHeight="false" outlineLevel="0" collapsed="false">
      <c r="A201" s="251"/>
      <c r="B201" s="251"/>
      <c r="C201" s="251"/>
      <c r="D201" s="251"/>
      <c r="E201" s="251"/>
      <c r="F201" s="251"/>
      <c r="G201" s="251"/>
      <c r="H201" s="251"/>
      <c r="I201" s="251"/>
      <c r="J201" s="251"/>
      <c r="K201" s="251"/>
      <c r="L201" s="251"/>
      <c r="M201" s="251"/>
    </row>
    <row r="202" customFormat="false" ht="14.25" hidden="false" customHeight="false" outlineLevel="0" collapsed="false">
      <c r="A202" s="251"/>
      <c r="B202" s="251"/>
      <c r="C202" s="251"/>
      <c r="D202" s="251"/>
      <c r="E202" s="251"/>
      <c r="F202" s="251"/>
      <c r="G202" s="251"/>
      <c r="H202" s="251"/>
      <c r="I202" s="251"/>
      <c r="J202" s="251"/>
      <c r="K202" s="251"/>
      <c r="L202" s="251"/>
      <c r="M202" s="251"/>
    </row>
    <row r="203" customFormat="false" ht="14.25" hidden="false" customHeight="false" outlineLevel="0" collapsed="false">
      <c r="A203" s="251"/>
      <c r="B203" s="251"/>
      <c r="C203" s="251"/>
      <c r="D203" s="251"/>
      <c r="E203" s="251"/>
      <c r="F203" s="251"/>
      <c r="G203" s="251"/>
      <c r="H203" s="251"/>
      <c r="I203" s="251"/>
      <c r="J203" s="251"/>
      <c r="K203" s="251"/>
      <c r="L203" s="251"/>
      <c r="M203" s="251"/>
    </row>
    <row r="204" customFormat="false" ht="14.25" hidden="false" customHeight="false" outlineLevel="0" collapsed="false">
      <c r="A204" s="251"/>
      <c r="B204" s="251"/>
      <c r="C204" s="251"/>
      <c r="D204" s="251"/>
      <c r="E204" s="251"/>
      <c r="F204" s="251"/>
      <c r="G204" s="251"/>
      <c r="H204" s="251"/>
      <c r="I204" s="251"/>
      <c r="J204" s="251"/>
      <c r="K204" s="251"/>
      <c r="L204" s="251"/>
      <c r="M204" s="251"/>
    </row>
    <row r="205" customFormat="false" ht="14.25" hidden="false" customHeight="false" outlineLevel="0" collapsed="false">
      <c r="A205" s="251"/>
      <c r="B205" s="251"/>
      <c r="C205" s="251"/>
      <c r="D205" s="251"/>
      <c r="E205" s="251"/>
      <c r="F205" s="251"/>
      <c r="G205" s="251"/>
      <c r="H205" s="251"/>
      <c r="I205" s="251"/>
      <c r="J205" s="251"/>
      <c r="K205" s="251"/>
      <c r="L205" s="251"/>
      <c r="M205" s="251"/>
    </row>
    <row r="206" customFormat="false" ht="14.25" hidden="false" customHeight="false" outlineLevel="0" collapsed="false">
      <c r="A206" s="251"/>
      <c r="B206" s="251"/>
      <c r="C206" s="251"/>
      <c r="D206" s="251"/>
      <c r="E206" s="251"/>
      <c r="F206" s="251"/>
      <c r="G206" s="251"/>
      <c r="H206" s="251"/>
      <c r="I206" s="251"/>
      <c r="J206" s="251"/>
      <c r="K206" s="251"/>
      <c r="L206" s="251"/>
      <c r="M206" s="251"/>
    </row>
    <row r="207" customFormat="false" ht="14.25" hidden="false" customHeight="false" outlineLevel="0" collapsed="false">
      <c r="A207" s="251"/>
      <c r="B207" s="251"/>
      <c r="C207" s="251"/>
      <c r="D207" s="251"/>
      <c r="E207" s="251"/>
      <c r="F207" s="251"/>
      <c r="G207" s="251"/>
      <c r="H207" s="251"/>
      <c r="I207" s="251"/>
      <c r="J207" s="251"/>
      <c r="K207" s="251"/>
      <c r="L207" s="251"/>
      <c r="M207" s="251"/>
    </row>
    <row r="208" customFormat="false" ht="14.25" hidden="false" customHeight="false" outlineLevel="0" collapsed="false">
      <c r="A208" s="251"/>
      <c r="B208" s="251"/>
      <c r="C208" s="251"/>
      <c r="D208" s="251"/>
      <c r="E208" s="251"/>
      <c r="F208" s="251"/>
      <c r="G208" s="251"/>
      <c r="H208" s="251"/>
      <c r="I208" s="251"/>
      <c r="J208" s="251"/>
      <c r="K208" s="251"/>
      <c r="L208" s="251"/>
      <c r="M208" s="251"/>
    </row>
    <row r="209" customFormat="false" ht="14.25" hidden="false" customHeight="false" outlineLevel="0" collapsed="false">
      <c r="A209" s="251"/>
      <c r="B209" s="251"/>
      <c r="C209" s="251"/>
      <c r="D209" s="251"/>
      <c r="E209" s="251"/>
      <c r="F209" s="251"/>
      <c r="G209" s="251"/>
      <c r="H209" s="251"/>
      <c r="I209" s="251"/>
      <c r="J209" s="251"/>
      <c r="K209" s="251"/>
      <c r="L209" s="251"/>
      <c r="M209" s="251"/>
    </row>
    <row r="210" customFormat="false" ht="14.25" hidden="false" customHeight="false" outlineLevel="0" collapsed="false">
      <c r="A210" s="251"/>
      <c r="B210" s="251"/>
      <c r="C210" s="251"/>
      <c r="D210" s="251"/>
      <c r="E210" s="251"/>
      <c r="F210" s="251"/>
      <c r="G210" s="251"/>
      <c r="H210" s="251"/>
      <c r="I210" s="251"/>
      <c r="J210" s="251"/>
      <c r="K210" s="251"/>
      <c r="L210" s="251"/>
      <c r="M210" s="251"/>
    </row>
    <row r="211" customFormat="false" ht="14.25" hidden="false" customHeight="false" outlineLevel="0" collapsed="false">
      <c r="A211" s="251"/>
      <c r="B211" s="251"/>
      <c r="C211" s="251"/>
      <c r="D211" s="251"/>
      <c r="E211" s="251"/>
      <c r="F211" s="251"/>
      <c r="G211" s="251"/>
      <c r="H211" s="251"/>
      <c r="I211" s="251"/>
      <c r="J211" s="251"/>
      <c r="K211" s="251"/>
      <c r="L211" s="251"/>
      <c r="M211" s="251"/>
    </row>
    <row r="212" customFormat="false" ht="14.25" hidden="false" customHeight="false" outlineLevel="0" collapsed="false">
      <c r="A212" s="251"/>
      <c r="B212" s="251"/>
      <c r="C212" s="251"/>
      <c r="D212" s="251"/>
      <c r="E212" s="251"/>
      <c r="F212" s="251"/>
      <c r="G212" s="251"/>
      <c r="H212" s="251"/>
      <c r="I212" s="251"/>
      <c r="J212" s="251"/>
      <c r="K212" s="251"/>
      <c r="L212" s="251"/>
      <c r="M212" s="251"/>
    </row>
    <row r="213" customFormat="false" ht="14.25" hidden="false" customHeight="false" outlineLevel="0" collapsed="false">
      <c r="A213" s="251"/>
      <c r="B213" s="251"/>
      <c r="C213" s="251"/>
      <c r="D213" s="251"/>
      <c r="E213" s="251"/>
      <c r="F213" s="251"/>
      <c r="G213" s="251"/>
      <c r="H213" s="251"/>
      <c r="I213" s="251"/>
      <c r="J213" s="251"/>
      <c r="K213" s="251"/>
      <c r="L213" s="251"/>
      <c r="M213" s="251"/>
    </row>
    <row r="214" customFormat="false" ht="14.25" hidden="false" customHeight="false" outlineLevel="0" collapsed="false">
      <c r="A214" s="251"/>
      <c r="B214" s="251"/>
      <c r="C214" s="251"/>
      <c r="D214" s="251"/>
      <c r="E214" s="251"/>
      <c r="F214" s="251"/>
      <c r="G214" s="251"/>
      <c r="H214" s="251"/>
      <c r="I214" s="251"/>
      <c r="J214" s="251"/>
      <c r="K214" s="251"/>
      <c r="L214" s="251"/>
      <c r="M214" s="251"/>
    </row>
    <row r="215" customFormat="false" ht="14.25" hidden="false" customHeight="false" outlineLevel="0" collapsed="false">
      <c r="A215" s="251"/>
      <c r="B215" s="251"/>
      <c r="C215" s="251"/>
      <c r="D215" s="251"/>
      <c r="E215" s="251"/>
      <c r="F215" s="251"/>
      <c r="G215" s="251"/>
      <c r="H215" s="251"/>
      <c r="I215" s="251"/>
      <c r="J215" s="251"/>
      <c r="K215" s="251"/>
      <c r="L215" s="251"/>
      <c r="M215" s="251"/>
    </row>
    <row r="216" customFormat="false" ht="14.25" hidden="false" customHeight="false" outlineLevel="0" collapsed="false">
      <c r="A216" s="251"/>
      <c r="B216" s="251"/>
      <c r="C216" s="251"/>
      <c r="D216" s="251"/>
      <c r="E216" s="251"/>
      <c r="F216" s="251"/>
      <c r="G216" s="251"/>
      <c r="H216" s="251"/>
      <c r="I216" s="251"/>
      <c r="J216" s="251"/>
      <c r="K216" s="251"/>
      <c r="L216" s="251"/>
      <c r="M216" s="251"/>
    </row>
    <row r="217" customFormat="false" ht="14.25" hidden="false" customHeight="false" outlineLevel="0" collapsed="false">
      <c r="A217" s="251"/>
      <c r="B217" s="251"/>
      <c r="C217" s="251"/>
      <c r="D217" s="251"/>
      <c r="E217" s="251"/>
      <c r="F217" s="251"/>
      <c r="G217" s="251"/>
      <c r="H217" s="251"/>
      <c r="I217" s="251"/>
      <c r="J217" s="251"/>
      <c r="K217" s="251"/>
      <c r="L217" s="251"/>
      <c r="M217" s="251"/>
    </row>
    <row r="218" customFormat="false" ht="14.25" hidden="false" customHeight="false" outlineLevel="0" collapsed="false">
      <c r="A218" s="251"/>
      <c r="B218" s="251"/>
      <c r="C218" s="251"/>
      <c r="D218" s="251"/>
      <c r="E218" s="251"/>
      <c r="F218" s="251"/>
      <c r="G218" s="251"/>
      <c r="H218" s="251"/>
      <c r="I218" s="251"/>
      <c r="J218" s="251"/>
      <c r="K218" s="251"/>
      <c r="L218" s="251"/>
      <c r="M218" s="251"/>
    </row>
    <row r="219" customFormat="false" ht="14.25" hidden="false" customHeight="false" outlineLevel="0" collapsed="false">
      <c r="A219" s="251"/>
      <c r="B219" s="251"/>
      <c r="C219" s="251"/>
      <c r="D219" s="251"/>
      <c r="E219" s="251"/>
      <c r="F219" s="251"/>
      <c r="G219" s="251"/>
      <c r="H219" s="251"/>
      <c r="I219" s="251"/>
      <c r="J219" s="251"/>
      <c r="K219" s="251"/>
      <c r="L219" s="251"/>
      <c r="M219" s="251"/>
    </row>
  </sheetData>
  <mergeCells count="48">
    <mergeCell ref="A1:M2"/>
    <mergeCell ref="A3:F3"/>
    <mergeCell ref="G3:G19"/>
    <mergeCell ref="H3:M3"/>
    <mergeCell ref="A5:A6"/>
    <mergeCell ref="C5:C6"/>
    <mergeCell ref="D5:D6"/>
    <mergeCell ref="E5:E6"/>
    <mergeCell ref="F5:F6"/>
    <mergeCell ref="H5:H6"/>
    <mergeCell ref="J5:J6"/>
    <mergeCell ref="K5:K6"/>
    <mergeCell ref="L5:L6"/>
    <mergeCell ref="M5:M6"/>
    <mergeCell ref="A7:E7"/>
    <mergeCell ref="H7:L7"/>
    <mergeCell ref="A8:F8"/>
    <mergeCell ref="H8:M8"/>
    <mergeCell ref="A9:F9"/>
    <mergeCell ref="H9:M9"/>
    <mergeCell ref="A11:A12"/>
    <mergeCell ref="C11:C12"/>
    <mergeCell ref="D11:D12"/>
    <mergeCell ref="E11:E12"/>
    <mergeCell ref="F11:F12"/>
    <mergeCell ref="H11:H12"/>
    <mergeCell ref="J11:J12"/>
    <mergeCell ref="K11:K12"/>
    <mergeCell ref="L11:L12"/>
    <mergeCell ref="M11:M12"/>
    <mergeCell ref="A13:E13"/>
    <mergeCell ref="H13:L13"/>
    <mergeCell ref="A14:F14"/>
    <mergeCell ref="H14:M14"/>
    <mergeCell ref="A15:F15"/>
    <mergeCell ref="H15:M15"/>
    <mergeCell ref="A17:A18"/>
    <mergeCell ref="C17:C18"/>
    <mergeCell ref="D17:D18"/>
    <mergeCell ref="E17:E18"/>
    <mergeCell ref="F17:F18"/>
    <mergeCell ref="H17:H18"/>
    <mergeCell ref="J17:J18"/>
    <mergeCell ref="K17:K18"/>
    <mergeCell ref="L17:L18"/>
    <mergeCell ref="M17:M18"/>
    <mergeCell ref="A19:E19"/>
    <mergeCell ref="H19:L19"/>
  </mergeCells>
  <printOptions headings="false" gridLines="false" gridLinesSet="true" horizontalCentered="false" verticalCentered="false"/>
  <pageMargins left="0.511805555555555" right="0.511805555555555" top="0.7875" bottom="0.7875" header="0.511805555555555" footer="0.511805555555555"/>
  <pageSetup paperSize="9" scale="65"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21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C17" activeCellId="0" sqref="C17"/>
    </sheetView>
  </sheetViews>
  <sheetFormatPr defaultColWidth="8.6171875" defaultRowHeight="14.25" zeroHeight="false" outlineLevelRow="0" outlineLevelCol="0"/>
  <cols>
    <col collapsed="false" customWidth="true" hidden="false" outlineLevel="0" max="1" min="1" style="1" width="12.76"/>
    <col collapsed="false" customWidth="true" hidden="false" outlineLevel="0" max="2" min="2" style="1" width="17.56"/>
    <col collapsed="false" customWidth="true" hidden="false" outlineLevel="0" max="3" min="3" style="1" width="27.12"/>
    <col collapsed="false" customWidth="true" hidden="false" outlineLevel="0" max="4" min="4" style="1" width="28.61"/>
    <col collapsed="false" customWidth="true" hidden="false" outlineLevel="0" max="5" min="5" style="1" width="20.27"/>
    <col collapsed="false" customWidth="true" hidden="false" outlineLevel="0" max="6" min="6" style="1" width="14.86"/>
    <col collapsed="false" customWidth="true" hidden="false" outlineLevel="0" max="7" min="7" style="1" width="3.87"/>
    <col collapsed="false" customWidth="true" hidden="false" outlineLevel="0" max="8" min="8" style="1" width="17.11"/>
    <col collapsed="false" customWidth="true" hidden="false" outlineLevel="0" max="9" min="9" style="1" width="17.12"/>
    <col collapsed="false" customWidth="true" hidden="false" outlineLevel="0" max="10" min="10" style="1" width="14.08"/>
    <col collapsed="false" customWidth="true" hidden="false" outlineLevel="0" max="11" min="11" style="1" width="21.98"/>
    <col collapsed="false" customWidth="true" hidden="false" outlineLevel="0" max="12" min="12" style="1" width="13.37"/>
    <col collapsed="false" customWidth="true" hidden="false" outlineLevel="0" max="13" min="13" style="1" width="14.86"/>
  </cols>
  <sheetData>
    <row r="1" customFormat="false" ht="14.25" hidden="false" customHeight="false" outlineLevel="0" collapsed="false">
      <c r="A1" s="233" t="s">
        <v>254</v>
      </c>
      <c r="B1" s="233"/>
      <c r="C1" s="233"/>
      <c r="D1" s="233"/>
      <c r="E1" s="233"/>
      <c r="F1" s="233"/>
      <c r="G1" s="233"/>
      <c r="H1" s="233"/>
      <c r="I1" s="233"/>
      <c r="J1" s="233"/>
      <c r="K1" s="233"/>
      <c r="L1" s="233"/>
      <c r="M1" s="233"/>
    </row>
    <row r="2" customFormat="false" ht="14.25" hidden="false" customHeight="false" outlineLevel="0" collapsed="false">
      <c r="A2" s="233"/>
      <c r="B2" s="233"/>
      <c r="C2" s="233"/>
      <c r="D2" s="233"/>
      <c r="E2" s="233"/>
      <c r="F2" s="233"/>
      <c r="G2" s="233"/>
      <c r="H2" s="233"/>
      <c r="I2" s="233"/>
      <c r="J2" s="233"/>
      <c r="K2" s="233"/>
      <c r="L2" s="233"/>
      <c r="M2" s="233"/>
    </row>
    <row r="3" customFormat="false" ht="14.25" hidden="false" customHeight="false" outlineLevel="0" collapsed="false">
      <c r="A3" s="234" t="s">
        <v>255</v>
      </c>
      <c r="B3" s="234"/>
      <c r="C3" s="234"/>
      <c r="D3" s="234"/>
      <c r="E3" s="234"/>
      <c r="F3" s="234"/>
      <c r="G3" s="235"/>
      <c r="H3" s="236" t="s">
        <v>256</v>
      </c>
      <c r="I3" s="236"/>
      <c r="J3" s="236"/>
      <c r="K3" s="236"/>
      <c r="L3" s="236"/>
      <c r="M3" s="236"/>
    </row>
    <row r="4" customFormat="false" ht="43.8" hidden="false" customHeight="false" outlineLevel="0" collapsed="false">
      <c r="A4" s="237" t="s">
        <v>242</v>
      </c>
      <c r="B4" s="237" t="s">
        <v>243</v>
      </c>
      <c r="C4" s="237" t="s">
        <v>244</v>
      </c>
      <c r="D4" s="237" t="s">
        <v>245</v>
      </c>
      <c r="E4" s="237" t="s">
        <v>246</v>
      </c>
      <c r="F4" s="237" t="s">
        <v>247</v>
      </c>
      <c r="G4" s="235"/>
      <c r="H4" s="238" t="s">
        <v>242</v>
      </c>
      <c r="I4" s="237" t="s">
        <v>243</v>
      </c>
      <c r="J4" s="237" t="s">
        <v>244</v>
      </c>
      <c r="K4" s="237" t="s">
        <v>245</v>
      </c>
      <c r="L4" s="237" t="s">
        <v>246</v>
      </c>
      <c r="M4" s="237" t="s">
        <v>247</v>
      </c>
    </row>
    <row r="5" customFormat="false" ht="14.25" hidden="false" customHeight="false" outlineLevel="0" collapsed="false">
      <c r="A5" s="239" t="s">
        <v>248</v>
      </c>
      <c r="B5" s="240" t="n">
        <v>1</v>
      </c>
      <c r="C5" s="254" t="n">
        <f aca="false">1/2</f>
        <v>0.5</v>
      </c>
      <c r="D5" s="242" t="n">
        <f aca="false">'Dimensionamento de Serventes'!F37</f>
        <v>1.00444134573371</v>
      </c>
      <c r="E5" s="243" t="n">
        <f aca="false">'Servente SEM Insalubridade'!F218</f>
        <v>5717.07135933618</v>
      </c>
      <c r="F5" s="243" t="n">
        <f aca="false">(B5/B6)*C5*D5*E5</f>
        <v>0.319025713879294</v>
      </c>
      <c r="G5" s="235"/>
      <c r="H5" s="244" t="s">
        <v>248</v>
      </c>
      <c r="I5" s="240" t="n">
        <v>1</v>
      </c>
      <c r="J5" s="254" t="n">
        <v>0.5</v>
      </c>
      <c r="K5" s="242" t="n">
        <f aca="false">D5</f>
        <v>1.00444134573371</v>
      </c>
      <c r="L5" s="243" t="n">
        <f aca="false">E5</f>
        <v>5717.07135933618</v>
      </c>
      <c r="M5" s="243" t="n">
        <f aca="false">(I5/I6)*J5*K5*L5</f>
        <v>1.06341904626432</v>
      </c>
    </row>
    <row r="6" customFormat="false" ht="14.25" hidden="false" customHeight="false" outlineLevel="0" collapsed="false">
      <c r="A6" s="239"/>
      <c r="B6" s="245" t="n">
        <f aca="false">'Dimensionamento de Serventes'!F20</f>
        <v>9000</v>
      </c>
      <c r="C6" s="254"/>
      <c r="D6" s="242"/>
      <c r="E6" s="243"/>
      <c r="F6" s="243"/>
      <c r="G6" s="235"/>
      <c r="H6" s="244"/>
      <c r="I6" s="245" t="n">
        <f aca="false">'Dimensionamento de Serventes'!F21</f>
        <v>2700</v>
      </c>
      <c r="J6" s="254"/>
      <c r="K6" s="254"/>
      <c r="L6" s="243"/>
      <c r="M6" s="243"/>
    </row>
    <row r="7" customFormat="false" ht="14.25" hidden="false" customHeight="false" outlineLevel="0" collapsed="false">
      <c r="A7" s="246" t="s">
        <v>249</v>
      </c>
      <c r="B7" s="246"/>
      <c r="C7" s="246"/>
      <c r="D7" s="246"/>
      <c r="E7" s="246"/>
      <c r="F7" s="247" t="n">
        <f aca="false">SUM(F5)</f>
        <v>0.319025713879294</v>
      </c>
      <c r="G7" s="235"/>
      <c r="H7" s="248" t="s">
        <v>249</v>
      </c>
      <c r="I7" s="248"/>
      <c r="J7" s="248"/>
      <c r="K7" s="248"/>
      <c r="L7" s="248"/>
      <c r="M7" s="247" t="n">
        <f aca="false">SUM(M5)</f>
        <v>1.06341904626432</v>
      </c>
    </row>
    <row r="8" customFormat="false" ht="14.25" hidden="false" customHeight="false" outlineLevel="0" collapsed="false">
      <c r="A8" s="235"/>
      <c r="B8" s="235"/>
      <c r="C8" s="235"/>
      <c r="D8" s="235"/>
      <c r="E8" s="235"/>
      <c r="F8" s="235"/>
      <c r="G8" s="235"/>
      <c r="H8" s="249"/>
      <c r="I8" s="249"/>
      <c r="J8" s="249"/>
      <c r="K8" s="249"/>
      <c r="L8" s="249"/>
      <c r="M8" s="249"/>
    </row>
    <row r="9" customFormat="false" ht="14.25" hidden="false" customHeight="false" outlineLevel="0" collapsed="false">
      <c r="A9" s="236" t="s">
        <v>257</v>
      </c>
      <c r="B9" s="236"/>
      <c r="C9" s="236"/>
      <c r="D9" s="236"/>
      <c r="E9" s="236"/>
      <c r="F9" s="236"/>
      <c r="G9" s="235"/>
      <c r="H9" s="236" t="s">
        <v>258</v>
      </c>
      <c r="I9" s="236"/>
      <c r="J9" s="236"/>
      <c r="K9" s="236"/>
      <c r="L9" s="236"/>
      <c r="M9" s="236"/>
    </row>
    <row r="10" customFormat="false" ht="28.35" hidden="false" customHeight="false" outlineLevel="0" collapsed="false">
      <c r="A10" s="237" t="s">
        <v>242</v>
      </c>
      <c r="B10" s="237" t="s">
        <v>243</v>
      </c>
      <c r="C10" s="237" t="s">
        <v>244</v>
      </c>
      <c r="D10" s="237" t="s">
        <v>245</v>
      </c>
      <c r="E10" s="237" t="s">
        <v>246</v>
      </c>
      <c r="F10" s="237" t="s">
        <v>247</v>
      </c>
      <c r="G10" s="235"/>
      <c r="H10" s="238" t="s">
        <v>242</v>
      </c>
      <c r="I10" s="237" t="s">
        <v>243</v>
      </c>
      <c r="J10" s="237" t="s">
        <v>244</v>
      </c>
      <c r="K10" s="237" t="s">
        <v>245</v>
      </c>
      <c r="L10" s="237" t="s">
        <v>246</v>
      </c>
      <c r="M10" s="237" t="s">
        <v>247</v>
      </c>
    </row>
    <row r="11" customFormat="false" ht="12.8" hidden="false" customHeight="false" outlineLevel="0" collapsed="false">
      <c r="A11" s="239" t="s">
        <v>248</v>
      </c>
      <c r="B11" s="240" t="n">
        <v>1</v>
      </c>
      <c r="C11" s="254" t="n">
        <f aca="false">1/5</f>
        <v>0.2</v>
      </c>
      <c r="D11" s="242" t="n">
        <f aca="false">D5</f>
        <v>1.00444134573371</v>
      </c>
      <c r="E11" s="243" t="n">
        <f aca="false">E5</f>
        <v>5717.07135933618</v>
      </c>
      <c r="F11" s="243" t="n">
        <f aca="false">(B11/B12)*C11*D11*E11</f>
        <v>0.425367618505726</v>
      </c>
      <c r="G11" s="235"/>
      <c r="H11" s="244" t="s">
        <v>248</v>
      </c>
      <c r="I11" s="240" t="n">
        <v>1</v>
      </c>
      <c r="J11" s="254" t="n">
        <f aca="false">1/30</f>
        <v>0.0333333333333333</v>
      </c>
      <c r="K11" s="242" t="n">
        <f aca="false">D5</f>
        <v>1.00444134573371</v>
      </c>
      <c r="L11" s="243" t="n">
        <f aca="false">E5</f>
        <v>5717.07135933618</v>
      </c>
      <c r="M11" s="243" t="n">
        <f aca="false">(I11/I12)*J11*K11*L11</f>
        <v>0.0708946030842876</v>
      </c>
    </row>
    <row r="12" customFormat="false" ht="14.25" hidden="false" customHeight="false" outlineLevel="0" collapsed="false">
      <c r="A12" s="239"/>
      <c r="B12" s="245" t="n">
        <f aca="false">'Dimensionamento de Serventes'!F22</f>
        <v>2700</v>
      </c>
      <c r="C12" s="254"/>
      <c r="D12" s="254"/>
      <c r="E12" s="243"/>
      <c r="F12" s="243"/>
      <c r="G12" s="235"/>
      <c r="H12" s="244"/>
      <c r="I12" s="245" t="n">
        <v>2700</v>
      </c>
      <c r="J12" s="254"/>
      <c r="K12" s="242"/>
      <c r="L12" s="243"/>
      <c r="M12" s="243"/>
    </row>
    <row r="13" customFormat="false" ht="13.8" hidden="false" customHeight="false" outlineLevel="0" collapsed="false">
      <c r="A13" s="246" t="s">
        <v>249</v>
      </c>
      <c r="B13" s="246"/>
      <c r="C13" s="246"/>
      <c r="D13" s="246"/>
      <c r="E13" s="246"/>
      <c r="F13" s="247" t="n">
        <f aca="false">SUM(F11)</f>
        <v>0.425367618505726</v>
      </c>
      <c r="G13" s="235"/>
      <c r="H13" s="248" t="s">
        <v>249</v>
      </c>
      <c r="I13" s="248"/>
      <c r="J13" s="248"/>
      <c r="K13" s="248"/>
      <c r="L13" s="248"/>
      <c r="M13" s="247" t="n">
        <f aca="false">SUM(M11)</f>
        <v>0.0708946030842876</v>
      </c>
    </row>
    <row r="14" customFormat="false" ht="14.25" hidden="false" customHeight="false" outlineLevel="0" collapsed="false">
      <c r="A14" s="235"/>
      <c r="B14" s="235"/>
      <c r="C14" s="235"/>
      <c r="D14" s="235"/>
      <c r="E14" s="235"/>
      <c r="F14" s="235"/>
      <c r="G14" s="251"/>
      <c r="H14" s="251"/>
      <c r="I14" s="251"/>
      <c r="J14" s="251"/>
      <c r="K14" s="251"/>
      <c r="L14" s="251"/>
      <c r="M14" s="251"/>
    </row>
    <row r="15" customFormat="false" ht="14.25" hidden="false" customHeight="false" outlineLevel="0" collapsed="false">
      <c r="A15" s="236" t="s">
        <v>259</v>
      </c>
      <c r="B15" s="236"/>
      <c r="C15" s="236"/>
      <c r="D15" s="236"/>
      <c r="E15" s="236"/>
      <c r="F15" s="236"/>
      <c r="G15" s="251"/>
      <c r="H15" s="251"/>
      <c r="I15" s="251"/>
      <c r="J15" s="251"/>
      <c r="K15" s="251"/>
      <c r="L15" s="251"/>
      <c r="M15" s="251"/>
    </row>
    <row r="16" customFormat="false" ht="25.5" hidden="false" customHeight="false" outlineLevel="0" collapsed="false">
      <c r="A16" s="237" t="s">
        <v>242</v>
      </c>
      <c r="B16" s="237" t="s">
        <v>243</v>
      </c>
      <c r="C16" s="237" t="s">
        <v>244</v>
      </c>
      <c r="D16" s="237" t="s">
        <v>245</v>
      </c>
      <c r="E16" s="237" t="s">
        <v>246</v>
      </c>
      <c r="F16" s="237" t="s">
        <v>247</v>
      </c>
      <c r="G16" s="251"/>
      <c r="H16" s="251"/>
      <c r="I16" s="251"/>
      <c r="J16" s="251"/>
      <c r="K16" s="251"/>
      <c r="L16" s="251"/>
      <c r="M16" s="251"/>
    </row>
    <row r="17" customFormat="false" ht="14.25" hidden="false" customHeight="false" outlineLevel="0" collapsed="false">
      <c r="A17" s="239" t="s">
        <v>248</v>
      </c>
      <c r="B17" s="240" t="n">
        <v>1</v>
      </c>
      <c r="C17" s="254" t="n">
        <v>1</v>
      </c>
      <c r="D17" s="242" t="n">
        <f aca="false">D11</f>
        <v>1.00444134573371</v>
      </c>
      <c r="E17" s="243" t="n">
        <f aca="false">E11</f>
        <v>5717.07135933618</v>
      </c>
      <c r="F17" s="243" t="n">
        <f aca="false">(B17/B18)*C17*D17*E17</f>
        <v>0.057424628498273</v>
      </c>
      <c r="G17" s="251"/>
      <c r="H17" s="251"/>
      <c r="I17" s="251"/>
      <c r="J17" s="251"/>
      <c r="K17" s="251"/>
      <c r="L17" s="251"/>
      <c r="M17" s="251"/>
    </row>
    <row r="18" customFormat="false" ht="14.25" hidden="false" customHeight="false" outlineLevel="0" collapsed="false">
      <c r="A18" s="239"/>
      <c r="B18" s="245" t="n">
        <f aca="false">'Dimensionamento de Serventes'!F24</f>
        <v>100000</v>
      </c>
      <c r="C18" s="254"/>
      <c r="D18" s="254"/>
      <c r="E18" s="243"/>
      <c r="F18" s="243"/>
      <c r="G18" s="251"/>
      <c r="H18" s="251"/>
      <c r="I18" s="251"/>
      <c r="J18" s="251"/>
      <c r="K18" s="251"/>
      <c r="L18" s="251"/>
      <c r="M18" s="251"/>
    </row>
    <row r="19" customFormat="false" ht="14.25" hidden="false" customHeight="false" outlineLevel="0" collapsed="false">
      <c r="A19" s="246" t="s">
        <v>249</v>
      </c>
      <c r="B19" s="246"/>
      <c r="C19" s="246"/>
      <c r="D19" s="246"/>
      <c r="E19" s="246"/>
      <c r="F19" s="247" t="n">
        <f aca="false">SUM(F17)</f>
        <v>0.057424628498273</v>
      </c>
      <c r="G19" s="251"/>
      <c r="H19" s="251"/>
      <c r="I19" s="251"/>
      <c r="J19" s="251"/>
      <c r="K19" s="251"/>
      <c r="L19" s="251"/>
      <c r="M19" s="251"/>
    </row>
    <row r="20" customFormat="false" ht="14.25" hidden="false" customHeight="false" outlineLevel="0" collapsed="false">
      <c r="A20" s="251"/>
      <c r="B20" s="251"/>
      <c r="C20" s="251"/>
      <c r="D20" s="251"/>
      <c r="E20" s="251"/>
      <c r="F20" s="251"/>
      <c r="G20" s="251"/>
      <c r="H20" s="251"/>
      <c r="I20" s="251"/>
      <c r="J20" s="251"/>
      <c r="K20" s="251"/>
      <c r="L20" s="251"/>
      <c r="M20" s="251"/>
    </row>
    <row r="21" customFormat="false" ht="14.25" hidden="false" customHeight="false" outlineLevel="0" collapsed="false">
      <c r="A21" s="251"/>
      <c r="B21" s="251"/>
      <c r="C21" s="251"/>
      <c r="D21" s="251"/>
      <c r="E21" s="251"/>
      <c r="F21" s="251"/>
      <c r="G21" s="251"/>
      <c r="H21" s="251"/>
      <c r="I21" s="251"/>
      <c r="J21" s="251"/>
      <c r="K21" s="251"/>
      <c r="L21" s="251"/>
      <c r="M21" s="251"/>
    </row>
    <row r="22" customFormat="false" ht="14.25" hidden="false" customHeight="false" outlineLevel="0" collapsed="false">
      <c r="A22" s="251"/>
      <c r="B22" s="251"/>
      <c r="C22" s="251"/>
      <c r="D22" s="251"/>
      <c r="F22" s="251"/>
      <c r="G22" s="251"/>
      <c r="H22" s="251"/>
      <c r="I22" s="251"/>
      <c r="J22" s="251"/>
      <c r="K22" s="251"/>
      <c r="L22" s="251"/>
      <c r="M22" s="251"/>
    </row>
    <row r="23" customFormat="false" ht="14.25" hidden="false" customHeight="false" outlineLevel="0" collapsed="false">
      <c r="A23" s="251"/>
      <c r="B23" s="251"/>
      <c r="C23" s="251"/>
      <c r="D23" s="251"/>
      <c r="E23" s="251"/>
      <c r="F23" s="251"/>
      <c r="G23" s="251"/>
      <c r="H23" s="251"/>
      <c r="I23" s="251"/>
      <c r="J23" s="251"/>
      <c r="K23" s="251"/>
      <c r="L23" s="251"/>
      <c r="M23" s="251"/>
    </row>
    <row r="24" customFormat="false" ht="14.25" hidden="false" customHeight="false" outlineLevel="0" collapsed="false">
      <c r="A24" s="251"/>
      <c r="B24" s="251"/>
      <c r="C24" s="251"/>
      <c r="D24" s="251"/>
      <c r="E24" s="251"/>
      <c r="F24" s="251"/>
      <c r="G24" s="251"/>
      <c r="H24" s="251"/>
      <c r="I24" s="251"/>
      <c r="J24" s="251"/>
      <c r="K24" s="251"/>
      <c r="L24" s="251"/>
      <c r="M24" s="251"/>
    </row>
    <row r="25" customFormat="false" ht="14.25" hidden="false" customHeight="false" outlineLevel="0" collapsed="false">
      <c r="A25" s="251"/>
      <c r="B25" s="251"/>
      <c r="C25" s="251"/>
      <c r="D25" s="251"/>
      <c r="E25" s="251"/>
      <c r="F25" s="253"/>
      <c r="G25" s="251"/>
      <c r="H25" s="251"/>
      <c r="I25" s="251"/>
      <c r="J25" s="251"/>
      <c r="K25" s="251"/>
      <c r="L25" s="251"/>
      <c r="M25" s="251"/>
    </row>
    <row r="26" customFormat="false" ht="14.25" hidden="false" customHeight="false" outlineLevel="0" collapsed="false">
      <c r="A26" s="251"/>
      <c r="B26" s="251"/>
      <c r="C26" s="251"/>
      <c r="D26" s="251"/>
      <c r="E26" s="251"/>
      <c r="F26" s="253"/>
      <c r="G26" s="251"/>
      <c r="H26" s="251"/>
      <c r="I26" s="251"/>
      <c r="J26" s="251"/>
      <c r="K26" s="251"/>
      <c r="L26" s="251"/>
      <c r="M26" s="251"/>
    </row>
    <row r="27" customFormat="false" ht="14.25" hidden="false" customHeight="false" outlineLevel="0" collapsed="false">
      <c r="A27" s="251"/>
      <c r="B27" s="251"/>
      <c r="C27" s="251"/>
      <c r="D27" s="251"/>
      <c r="E27" s="251"/>
      <c r="F27" s="251"/>
      <c r="G27" s="251"/>
      <c r="H27" s="251"/>
      <c r="I27" s="251"/>
      <c r="J27" s="251"/>
      <c r="K27" s="251"/>
      <c r="L27" s="251"/>
      <c r="M27" s="251"/>
    </row>
    <row r="28" customFormat="false" ht="14.25" hidden="false" customHeight="false" outlineLevel="0" collapsed="false">
      <c r="A28" s="251"/>
      <c r="B28" s="251"/>
      <c r="C28" s="251"/>
      <c r="D28" s="251"/>
      <c r="E28" s="251"/>
      <c r="F28" s="251"/>
      <c r="G28" s="251"/>
      <c r="H28" s="251"/>
      <c r="I28" s="251"/>
      <c r="J28" s="251"/>
      <c r="K28" s="251"/>
      <c r="L28" s="251"/>
      <c r="M28" s="251"/>
    </row>
    <row r="29" customFormat="false" ht="14.25" hidden="false" customHeight="false" outlineLevel="0" collapsed="false">
      <c r="A29" s="251"/>
      <c r="B29" s="251"/>
      <c r="C29" s="251"/>
      <c r="D29" s="251"/>
      <c r="E29" s="251"/>
      <c r="F29" s="251"/>
      <c r="G29" s="251"/>
      <c r="H29" s="251"/>
      <c r="I29" s="251"/>
      <c r="J29" s="251"/>
      <c r="K29" s="251"/>
      <c r="L29" s="251"/>
      <c r="M29" s="251"/>
    </row>
    <row r="30" customFormat="false" ht="14.25" hidden="false" customHeight="false" outlineLevel="0" collapsed="false">
      <c r="A30" s="251"/>
      <c r="B30" s="251"/>
      <c r="C30" s="251"/>
      <c r="D30" s="251"/>
      <c r="E30" s="251"/>
      <c r="F30" s="251"/>
      <c r="G30" s="251"/>
      <c r="H30" s="251"/>
      <c r="I30" s="251"/>
      <c r="J30" s="251"/>
      <c r="K30" s="251"/>
      <c r="L30" s="251"/>
      <c r="M30" s="251"/>
    </row>
    <row r="31" customFormat="false" ht="14.25" hidden="false" customHeight="false" outlineLevel="0" collapsed="false">
      <c r="A31" s="251"/>
      <c r="B31" s="251"/>
      <c r="C31" s="251"/>
      <c r="D31" s="251"/>
      <c r="E31" s="251"/>
      <c r="F31" s="251"/>
      <c r="G31" s="251"/>
      <c r="H31" s="251"/>
      <c r="I31" s="251"/>
      <c r="J31" s="251"/>
      <c r="K31" s="251"/>
      <c r="L31" s="251"/>
      <c r="M31" s="251"/>
    </row>
    <row r="32" customFormat="false" ht="14.25" hidden="false" customHeight="false" outlineLevel="0" collapsed="false">
      <c r="A32" s="251"/>
      <c r="B32" s="251"/>
      <c r="C32" s="251"/>
      <c r="D32" s="251"/>
      <c r="E32" s="251"/>
      <c r="F32" s="251"/>
      <c r="G32" s="251"/>
      <c r="H32" s="251"/>
      <c r="I32" s="251"/>
      <c r="J32" s="251"/>
      <c r="K32" s="251"/>
      <c r="L32" s="251"/>
      <c r="M32" s="251"/>
    </row>
    <row r="33" customFormat="false" ht="14.25" hidden="false" customHeight="false" outlineLevel="0" collapsed="false">
      <c r="A33" s="251"/>
      <c r="B33" s="251"/>
      <c r="C33" s="251"/>
      <c r="D33" s="251"/>
      <c r="E33" s="251"/>
      <c r="F33" s="251"/>
      <c r="G33" s="251"/>
      <c r="H33" s="251"/>
      <c r="I33" s="251"/>
      <c r="J33" s="251"/>
      <c r="K33" s="251"/>
      <c r="L33" s="251"/>
      <c r="M33" s="251"/>
    </row>
    <row r="34" customFormat="false" ht="14.25" hidden="false" customHeight="false" outlineLevel="0" collapsed="false">
      <c r="A34" s="251"/>
      <c r="B34" s="251"/>
      <c r="C34" s="251"/>
      <c r="D34" s="251"/>
      <c r="E34" s="251"/>
      <c r="F34" s="251"/>
      <c r="G34" s="251"/>
      <c r="H34" s="251"/>
      <c r="I34" s="251"/>
      <c r="J34" s="251"/>
      <c r="K34" s="251"/>
      <c r="L34" s="251"/>
      <c r="M34" s="251"/>
    </row>
    <row r="35" customFormat="false" ht="14.25" hidden="false" customHeight="false" outlineLevel="0" collapsed="false">
      <c r="A35" s="251"/>
      <c r="B35" s="251"/>
      <c r="C35" s="251"/>
      <c r="D35" s="251"/>
      <c r="E35" s="251"/>
      <c r="F35" s="251"/>
      <c r="G35" s="251"/>
      <c r="H35" s="251"/>
      <c r="I35" s="251"/>
      <c r="J35" s="251"/>
      <c r="K35" s="251"/>
      <c r="L35" s="251"/>
      <c r="M35" s="251"/>
    </row>
    <row r="36" customFormat="false" ht="14.25" hidden="false" customHeight="false" outlineLevel="0" collapsed="false">
      <c r="A36" s="251"/>
      <c r="B36" s="251"/>
      <c r="C36" s="251"/>
      <c r="D36" s="251"/>
      <c r="E36" s="251"/>
      <c r="F36" s="251"/>
      <c r="G36" s="251"/>
      <c r="H36" s="251"/>
      <c r="I36" s="251"/>
      <c r="J36" s="251"/>
      <c r="K36" s="251"/>
      <c r="L36" s="251"/>
      <c r="M36" s="251"/>
    </row>
    <row r="37" customFormat="false" ht="14.25" hidden="false" customHeight="false" outlineLevel="0" collapsed="false">
      <c r="A37" s="251"/>
      <c r="B37" s="251"/>
      <c r="C37" s="251"/>
      <c r="D37" s="251"/>
      <c r="E37" s="251"/>
      <c r="F37" s="251"/>
      <c r="G37" s="251"/>
      <c r="H37" s="251"/>
      <c r="I37" s="251"/>
      <c r="J37" s="251"/>
      <c r="K37" s="251"/>
      <c r="L37" s="251"/>
      <c r="M37" s="251"/>
    </row>
    <row r="38" customFormat="false" ht="14.25" hidden="false" customHeight="false" outlineLevel="0" collapsed="false">
      <c r="A38" s="251"/>
      <c r="B38" s="251"/>
      <c r="C38" s="251"/>
      <c r="D38" s="251"/>
      <c r="E38" s="251"/>
      <c r="F38" s="251"/>
      <c r="G38" s="251"/>
      <c r="H38" s="251"/>
      <c r="I38" s="251"/>
      <c r="J38" s="251"/>
      <c r="K38" s="251"/>
      <c r="L38" s="251"/>
      <c r="M38" s="251"/>
    </row>
    <row r="39" customFormat="false" ht="14.25" hidden="false" customHeight="false" outlineLevel="0" collapsed="false">
      <c r="A39" s="251"/>
      <c r="B39" s="251"/>
      <c r="C39" s="251"/>
      <c r="D39" s="251"/>
      <c r="E39" s="251"/>
      <c r="F39" s="251"/>
      <c r="G39" s="251"/>
      <c r="H39" s="251"/>
      <c r="I39" s="251"/>
      <c r="J39" s="251"/>
      <c r="K39" s="251"/>
      <c r="L39" s="251"/>
      <c r="M39" s="251"/>
    </row>
    <row r="40" customFormat="false" ht="14.25" hidden="false" customHeight="false" outlineLevel="0" collapsed="false">
      <c r="A40" s="251"/>
      <c r="B40" s="251"/>
      <c r="C40" s="251"/>
      <c r="D40" s="251"/>
      <c r="E40" s="251"/>
      <c r="F40" s="251"/>
      <c r="G40" s="251"/>
      <c r="H40" s="251"/>
      <c r="I40" s="251"/>
      <c r="J40" s="251"/>
      <c r="K40" s="251"/>
      <c r="L40" s="251"/>
      <c r="M40" s="251"/>
    </row>
    <row r="41" customFormat="false" ht="14.25" hidden="false" customHeight="false" outlineLevel="0" collapsed="false">
      <c r="A41" s="251"/>
      <c r="B41" s="251"/>
      <c r="C41" s="251"/>
      <c r="D41" s="251"/>
      <c r="E41" s="251"/>
      <c r="F41" s="251"/>
      <c r="G41" s="251"/>
      <c r="H41" s="251"/>
      <c r="I41" s="251"/>
      <c r="J41" s="251"/>
      <c r="K41" s="251"/>
      <c r="L41" s="251"/>
      <c r="M41" s="251"/>
    </row>
    <row r="42" customFormat="false" ht="14.25" hidden="false" customHeight="false" outlineLevel="0" collapsed="false">
      <c r="A42" s="251"/>
      <c r="B42" s="251"/>
      <c r="C42" s="251"/>
      <c r="D42" s="251"/>
      <c r="E42" s="251"/>
      <c r="F42" s="251"/>
      <c r="G42" s="251"/>
      <c r="H42" s="251"/>
      <c r="I42" s="251"/>
      <c r="J42" s="251"/>
      <c r="K42" s="251"/>
      <c r="L42" s="251"/>
      <c r="M42" s="251"/>
    </row>
    <row r="43" customFormat="false" ht="14.25" hidden="false" customHeight="false" outlineLevel="0" collapsed="false">
      <c r="A43" s="251"/>
      <c r="B43" s="251"/>
      <c r="C43" s="251"/>
      <c r="D43" s="251"/>
      <c r="E43" s="251"/>
      <c r="F43" s="251"/>
      <c r="G43" s="251"/>
      <c r="H43" s="251"/>
      <c r="I43" s="251"/>
      <c r="J43" s="251"/>
      <c r="K43" s="251"/>
      <c r="L43" s="251"/>
      <c r="M43" s="251"/>
    </row>
    <row r="44" customFormat="false" ht="14.25" hidden="false" customHeight="false" outlineLevel="0" collapsed="false">
      <c r="A44" s="251"/>
      <c r="B44" s="251"/>
      <c r="C44" s="251"/>
      <c r="D44" s="251"/>
      <c r="E44" s="251"/>
      <c r="F44" s="251"/>
      <c r="G44" s="251"/>
      <c r="H44" s="251"/>
      <c r="I44" s="251"/>
      <c r="J44" s="251"/>
      <c r="K44" s="251"/>
      <c r="L44" s="251"/>
      <c r="M44" s="251"/>
    </row>
    <row r="45" customFormat="false" ht="14.25" hidden="false" customHeight="false" outlineLevel="0" collapsed="false">
      <c r="A45" s="251"/>
      <c r="B45" s="251"/>
      <c r="C45" s="251"/>
      <c r="D45" s="251"/>
      <c r="E45" s="251"/>
      <c r="F45" s="251"/>
      <c r="G45" s="251"/>
      <c r="H45" s="251"/>
      <c r="I45" s="251"/>
      <c r="J45" s="251"/>
      <c r="K45" s="251"/>
      <c r="L45" s="251"/>
      <c r="M45" s="251"/>
    </row>
    <row r="46" customFormat="false" ht="14.25" hidden="false" customHeight="false" outlineLevel="0" collapsed="false">
      <c r="A46" s="251"/>
      <c r="B46" s="251"/>
      <c r="C46" s="251"/>
      <c r="D46" s="251"/>
      <c r="E46" s="251"/>
      <c r="F46" s="251"/>
      <c r="G46" s="251"/>
      <c r="H46" s="251"/>
      <c r="I46" s="251"/>
      <c r="J46" s="251"/>
      <c r="K46" s="251"/>
      <c r="L46" s="251"/>
      <c r="M46" s="251"/>
    </row>
    <row r="47" customFormat="false" ht="14.25" hidden="false" customHeight="false" outlineLevel="0" collapsed="false">
      <c r="A47" s="251"/>
      <c r="B47" s="251"/>
      <c r="C47" s="251"/>
      <c r="D47" s="251"/>
      <c r="E47" s="251"/>
      <c r="F47" s="251"/>
      <c r="G47" s="251"/>
      <c r="H47" s="251"/>
      <c r="I47" s="251"/>
      <c r="J47" s="251"/>
      <c r="K47" s="251"/>
      <c r="L47" s="251"/>
      <c r="M47" s="251"/>
    </row>
    <row r="48" customFormat="false" ht="14.25" hidden="false" customHeight="false" outlineLevel="0" collapsed="false">
      <c r="A48" s="251"/>
      <c r="B48" s="251"/>
      <c r="C48" s="251"/>
      <c r="D48" s="251"/>
      <c r="E48" s="251"/>
      <c r="F48" s="251"/>
      <c r="G48" s="251"/>
      <c r="H48" s="251"/>
      <c r="I48" s="251"/>
      <c r="J48" s="251"/>
      <c r="K48" s="251"/>
      <c r="L48" s="251"/>
      <c r="M48" s="251"/>
    </row>
    <row r="49" customFormat="false" ht="14.25" hidden="false" customHeight="false" outlineLevel="0" collapsed="false">
      <c r="A49" s="251"/>
      <c r="B49" s="251"/>
      <c r="C49" s="251"/>
      <c r="D49" s="251"/>
      <c r="E49" s="251"/>
      <c r="F49" s="251"/>
      <c r="G49" s="251"/>
      <c r="H49" s="251"/>
      <c r="I49" s="251"/>
      <c r="J49" s="251"/>
      <c r="K49" s="251"/>
      <c r="L49" s="251"/>
      <c r="M49" s="251"/>
    </row>
    <row r="50" customFormat="false" ht="14.25" hidden="false" customHeight="false" outlineLevel="0" collapsed="false">
      <c r="A50" s="251"/>
      <c r="B50" s="251"/>
      <c r="C50" s="251"/>
      <c r="D50" s="251"/>
      <c r="E50" s="251"/>
      <c r="F50" s="251"/>
      <c r="G50" s="251"/>
      <c r="H50" s="251"/>
      <c r="I50" s="251"/>
      <c r="J50" s="251"/>
      <c r="K50" s="251"/>
      <c r="L50" s="251"/>
      <c r="M50" s="251"/>
    </row>
    <row r="51" customFormat="false" ht="14.25" hidden="false" customHeight="false" outlineLevel="0" collapsed="false">
      <c r="A51" s="251"/>
      <c r="B51" s="251"/>
      <c r="C51" s="251"/>
      <c r="D51" s="251"/>
      <c r="E51" s="251"/>
      <c r="F51" s="251"/>
      <c r="G51" s="251"/>
      <c r="H51" s="251"/>
      <c r="I51" s="251"/>
      <c r="J51" s="251"/>
      <c r="K51" s="251"/>
      <c r="L51" s="251"/>
      <c r="M51" s="251"/>
    </row>
    <row r="52" customFormat="false" ht="14.25" hidden="false" customHeight="false" outlineLevel="0" collapsed="false">
      <c r="A52" s="251"/>
      <c r="B52" s="251"/>
      <c r="C52" s="251"/>
      <c r="D52" s="251"/>
      <c r="E52" s="251"/>
      <c r="F52" s="251"/>
      <c r="G52" s="251"/>
      <c r="H52" s="251"/>
      <c r="I52" s="251"/>
      <c r="J52" s="251"/>
      <c r="K52" s="251"/>
      <c r="L52" s="251"/>
      <c r="M52" s="251"/>
    </row>
    <row r="53" customFormat="false" ht="14.25" hidden="false" customHeight="false" outlineLevel="0" collapsed="false">
      <c r="A53" s="251"/>
      <c r="B53" s="251"/>
      <c r="C53" s="251"/>
      <c r="D53" s="251"/>
      <c r="E53" s="251"/>
      <c r="F53" s="251"/>
      <c r="G53" s="251"/>
      <c r="H53" s="251"/>
      <c r="I53" s="251"/>
      <c r="J53" s="251"/>
      <c r="K53" s="251"/>
      <c r="L53" s="251"/>
      <c r="M53" s="251"/>
    </row>
    <row r="54" customFormat="false" ht="14.25" hidden="false" customHeight="false" outlineLevel="0" collapsed="false">
      <c r="A54" s="251"/>
      <c r="B54" s="251"/>
      <c r="C54" s="251"/>
      <c r="D54" s="251"/>
      <c r="E54" s="251"/>
      <c r="F54" s="251"/>
      <c r="G54" s="251"/>
      <c r="H54" s="251"/>
      <c r="I54" s="251"/>
      <c r="J54" s="251"/>
      <c r="K54" s="251"/>
      <c r="L54" s="251"/>
      <c r="M54" s="251"/>
    </row>
    <row r="55" customFormat="false" ht="14.25" hidden="false" customHeight="false" outlineLevel="0" collapsed="false">
      <c r="A55" s="251"/>
      <c r="B55" s="251"/>
      <c r="C55" s="251"/>
      <c r="D55" s="251"/>
      <c r="E55" s="251"/>
      <c r="F55" s="251"/>
      <c r="G55" s="251"/>
      <c r="H55" s="251"/>
      <c r="I55" s="251"/>
      <c r="J55" s="251"/>
      <c r="K55" s="251"/>
      <c r="L55" s="251"/>
      <c r="M55" s="251"/>
    </row>
    <row r="56" customFormat="false" ht="14.25" hidden="false" customHeight="false" outlineLevel="0" collapsed="false">
      <c r="A56" s="251"/>
      <c r="B56" s="251"/>
      <c r="C56" s="251"/>
      <c r="D56" s="251"/>
      <c r="E56" s="251"/>
      <c r="F56" s="251"/>
      <c r="G56" s="251"/>
      <c r="H56" s="251"/>
      <c r="I56" s="251"/>
      <c r="J56" s="251"/>
      <c r="K56" s="251"/>
      <c r="L56" s="251"/>
      <c r="M56" s="251"/>
    </row>
    <row r="57" customFormat="false" ht="14.25" hidden="false" customHeight="false" outlineLevel="0" collapsed="false">
      <c r="A57" s="251"/>
      <c r="B57" s="251"/>
      <c r="C57" s="251"/>
      <c r="D57" s="251"/>
      <c r="E57" s="251"/>
      <c r="F57" s="251"/>
      <c r="G57" s="251"/>
      <c r="H57" s="251"/>
      <c r="I57" s="251"/>
      <c r="J57" s="251"/>
      <c r="K57" s="251"/>
      <c r="L57" s="251"/>
      <c r="M57" s="251"/>
    </row>
    <row r="58" customFormat="false" ht="14.25" hidden="false" customHeight="false" outlineLevel="0" collapsed="false">
      <c r="A58" s="251"/>
      <c r="B58" s="251"/>
      <c r="C58" s="251"/>
      <c r="D58" s="251"/>
      <c r="E58" s="251"/>
      <c r="F58" s="251"/>
      <c r="G58" s="251"/>
      <c r="H58" s="251"/>
      <c r="I58" s="251"/>
      <c r="J58" s="251"/>
      <c r="K58" s="251"/>
      <c r="L58" s="251"/>
      <c r="M58" s="251"/>
    </row>
    <row r="59" customFormat="false" ht="14.25" hidden="false" customHeight="false" outlineLevel="0" collapsed="false">
      <c r="A59" s="251"/>
      <c r="B59" s="251"/>
      <c r="C59" s="251"/>
      <c r="D59" s="251"/>
      <c r="E59" s="251"/>
      <c r="F59" s="251"/>
      <c r="G59" s="251"/>
      <c r="H59" s="251"/>
      <c r="I59" s="251"/>
      <c r="J59" s="251"/>
      <c r="K59" s="251"/>
      <c r="L59" s="251"/>
      <c r="M59" s="251"/>
    </row>
    <row r="60" customFormat="false" ht="14.25" hidden="false" customHeight="false" outlineLevel="0" collapsed="false">
      <c r="A60" s="251"/>
      <c r="B60" s="251"/>
      <c r="C60" s="251"/>
      <c r="D60" s="251"/>
      <c r="E60" s="251"/>
      <c r="F60" s="251"/>
      <c r="G60" s="251"/>
      <c r="H60" s="251"/>
      <c r="I60" s="251"/>
      <c r="J60" s="251"/>
      <c r="K60" s="251"/>
      <c r="L60" s="251"/>
      <c r="M60" s="251"/>
    </row>
    <row r="61" customFormat="false" ht="14.25" hidden="false" customHeight="false" outlineLevel="0" collapsed="false">
      <c r="A61" s="251"/>
      <c r="B61" s="251"/>
      <c r="C61" s="251"/>
      <c r="D61" s="251"/>
      <c r="E61" s="251"/>
      <c r="F61" s="251"/>
      <c r="G61" s="251"/>
      <c r="H61" s="251"/>
      <c r="I61" s="251"/>
      <c r="J61" s="251"/>
      <c r="K61" s="251"/>
      <c r="L61" s="251"/>
      <c r="M61" s="251"/>
    </row>
    <row r="62" customFormat="false" ht="14.25" hidden="false" customHeight="false" outlineLevel="0" collapsed="false">
      <c r="A62" s="251"/>
      <c r="B62" s="251"/>
      <c r="C62" s="251"/>
      <c r="D62" s="251"/>
      <c r="E62" s="251"/>
      <c r="F62" s="251"/>
      <c r="G62" s="251"/>
      <c r="H62" s="251"/>
      <c r="I62" s="251"/>
      <c r="J62" s="251"/>
      <c r="K62" s="251"/>
      <c r="L62" s="251"/>
      <c r="M62" s="251"/>
    </row>
    <row r="63" customFormat="false" ht="14.25" hidden="false" customHeight="false" outlineLevel="0" collapsed="false">
      <c r="A63" s="251"/>
      <c r="B63" s="251"/>
      <c r="C63" s="251"/>
      <c r="D63" s="251"/>
      <c r="E63" s="251"/>
      <c r="F63" s="251"/>
      <c r="G63" s="251"/>
      <c r="H63" s="251"/>
      <c r="I63" s="251"/>
      <c r="J63" s="251"/>
      <c r="K63" s="251"/>
      <c r="L63" s="251"/>
      <c r="M63" s="251"/>
    </row>
    <row r="64" customFormat="false" ht="14.25" hidden="false" customHeight="false" outlineLevel="0" collapsed="false">
      <c r="A64" s="251"/>
      <c r="B64" s="251"/>
      <c r="C64" s="251"/>
      <c r="D64" s="251"/>
      <c r="E64" s="251"/>
      <c r="F64" s="251"/>
      <c r="G64" s="251"/>
      <c r="H64" s="251"/>
      <c r="I64" s="251"/>
      <c r="J64" s="251"/>
      <c r="K64" s="251"/>
      <c r="L64" s="251"/>
      <c r="M64" s="251"/>
    </row>
    <row r="65" customFormat="false" ht="14.25" hidden="false" customHeight="false" outlineLevel="0" collapsed="false">
      <c r="A65" s="251"/>
      <c r="B65" s="251"/>
      <c r="C65" s="251"/>
      <c r="D65" s="251"/>
      <c r="E65" s="251"/>
      <c r="F65" s="251"/>
      <c r="G65" s="251"/>
      <c r="H65" s="251"/>
      <c r="I65" s="251"/>
      <c r="J65" s="251"/>
      <c r="K65" s="251"/>
      <c r="L65" s="251"/>
      <c r="M65" s="251"/>
    </row>
    <row r="66" customFormat="false" ht="14.25" hidden="false" customHeight="false" outlineLevel="0" collapsed="false">
      <c r="A66" s="251"/>
      <c r="B66" s="251"/>
      <c r="C66" s="251"/>
      <c r="D66" s="251"/>
      <c r="E66" s="251"/>
      <c r="F66" s="251"/>
      <c r="G66" s="251"/>
      <c r="H66" s="251"/>
      <c r="I66" s="251"/>
      <c r="J66" s="251"/>
      <c r="K66" s="251"/>
      <c r="L66" s="251"/>
      <c r="M66" s="251"/>
    </row>
    <row r="67" customFormat="false" ht="14.25" hidden="false" customHeight="false" outlineLevel="0" collapsed="false">
      <c r="A67" s="251"/>
      <c r="B67" s="251"/>
      <c r="C67" s="251"/>
      <c r="D67" s="251"/>
      <c r="E67" s="251"/>
      <c r="F67" s="251"/>
      <c r="G67" s="251"/>
      <c r="H67" s="251"/>
      <c r="I67" s="251"/>
      <c r="J67" s="251"/>
      <c r="K67" s="251"/>
      <c r="L67" s="251"/>
      <c r="M67" s="251"/>
    </row>
    <row r="68" customFormat="false" ht="14.25" hidden="false" customHeight="false" outlineLevel="0" collapsed="false">
      <c r="A68" s="251"/>
      <c r="B68" s="251"/>
      <c r="C68" s="251"/>
      <c r="D68" s="251"/>
      <c r="E68" s="251"/>
      <c r="F68" s="251"/>
      <c r="G68" s="251"/>
      <c r="H68" s="251"/>
      <c r="I68" s="251"/>
      <c r="J68" s="251"/>
      <c r="K68" s="251"/>
      <c r="L68" s="251"/>
      <c r="M68" s="251"/>
    </row>
    <row r="69" customFormat="false" ht="14.25" hidden="false" customHeight="false" outlineLevel="0" collapsed="false">
      <c r="A69" s="251"/>
      <c r="B69" s="251"/>
      <c r="C69" s="251"/>
      <c r="D69" s="251"/>
      <c r="E69" s="251"/>
      <c r="F69" s="251"/>
      <c r="G69" s="251"/>
      <c r="H69" s="251"/>
      <c r="I69" s="251"/>
      <c r="J69" s="251"/>
      <c r="K69" s="251"/>
      <c r="L69" s="251"/>
      <c r="M69" s="251"/>
    </row>
    <row r="70" customFormat="false" ht="14.25" hidden="false" customHeight="false" outlineLevel="0" collapsed="false">
      <c r="A70" s="251"/>
      <c r="B70" s="251"/>
      <c r="C70" s="251"/>
      <c r="D70" s="251"/>
      <c r="E70" s="251"/>
      <c r="F70" s="251"/>
      <c r="G70" s="251"/>
      <c r="H70" s="251"/>
      <c r="I70" s="251"/>
      <c r="J70" s="251"/>
      <c r="K70" s="251"/>
      <c r="L70" s="251"/>
      <c r="M70" s="251"/>
    </row>
    <row r="71" customFormat="false" ht="14.25" hidden="false" customHeight="false" outlineLevel="0" collapsed="false">
      <c r="A71" s="251"/>
      <c r="B71" s="251"/>
      <c r="C71" s="251"/>
      <c r="D71" s="251"/>
      <c r="E71" s="251"/>
      <c r="F71" s="251"/>
      <c r="G71" s="251"/>
      <c r="H71" s="251"/>
      <c r="I71" s="251"/>
      <c r="J71" s="251"/>
      <c r="K71" s="251"/>
      <c r="L71" s="251"/>
      <c r="M71" s="251"/>
    </row>
    <row r="72" customFormat="false" ht="14.25" hidden="false" customHeight="false" outlineLevel="0" collapsed="false">
      <c r="A72" s="251"/>
      <c r="B72" s="251"/>
      <c r="C72" s="251"/>
      <c r="D72" s="251"/>
      <c r="E72" s="251"/>
      <c r="F72" s="251"/>
      <c r="G72" s="251"/>
      <c r="H72" s="251"/>
      <c r="I72" s="251"/>
      <c r="J72" s="251"/>
      <c r="K72" s="251"/>
      <c r="L72" s="251"/>
      <c r="M72" s="251"/>
    </row>
    <row r="73" customFormat="false" ht="14.25" hidden="false" customHeight="false" outlineLevel="0" collapsed="false">
      <c r="A73" s="251"/>
      <c r="B73" s="251"/>
      <c r="C73" s="251"/>
      <c r="D73" s="251"/>
      <c r="E73" s="251"/>
      <c r="F73" s="251"/>
      <c r="G73" s="251"/>
      <c r="H73" s="251"/>
      <c r="I73" s="251"/>
      <c r="J73" s="251"/>
      <c r="K73" s="251"/>
      <c r="L73" s="251"/>
      <c r="M73" s="251"/>
    </row>
    <row r="74" customFormat="false" ht="14.25" hidden="false" customHeight="false" outlineLevel="0" collapsed="false">
      <c r="A74" s="251"/>
      <c r="B74" s="251"/>
      <c r="C74" s="251"/>
      <c r="D74" s="251"/>
      <c r="E74" s="251"/>
      <c r="F74" s="251"/>
      <c r="G74" s="251"/>
      <c r="H74" s="251"/>
      <c r="I74" s="251"/>
      <c r="J74" s="251"/>
      <c r="K74" s="251"/>
      <c r="L74" s="251"/>
      <c r="M74" s="251"/>
    </row>
    <row r="75" customFormat="false" ht="14.25" hidden="false" customHeight="false" outlineLevel="0" collapsed="false">
      <c r="A75" s="251"/>
      <c r="B75" s="251"/>
      <c r="C75" s="251"/>
      <c r="D75" s="251"/>
      <c r="E75" s="251"/>
      <c r="F75" s="251"/>
      <c r="G75" s="251"/>
      <c r="H75" s="251"/>
      <c r="I75" s="251"/>
      <c r="J75" s="251"/>
      <c r="K75" s="251"/>
      <c r="L75" s="251"/>
      <c r="M75" s="251"/>
    </row>
    <row r="76" customFormat="false" ht="14.25" hidden="false" customHeight="false" outlineLevel="0" collapsed="false">
      <c r="A76" s="251"/>
      <c r="B76" s="251"/>
      <c r="C76" s="251"/>
      <c r="D76" s="251"/>
      <c r="E76" s="251"/>
      <c r="F76" s="251"/>
      <c r="G76" s="251"/>
      <c r="H76" s="251"/>
      <c r="I76" s="251"/>
      <c r="J76" s="251"/>
      <c r="K76" s="251"/>
      <c r="L76" s="251"/>
      <c r="M76" s="251"/>
    </row>
    <row r="77" customFormat="false" ht="14.25" hidden="false" customHeight="false" outlineLevel="0" collapsed="false">
      <c r="A77" s="251"/>
      <c r="B77" s="251"/>
      <c r="C77" s="251"/>
      <c r="D77" s="251"/>
      <c r="E77" s="251"/>
      <c r="F77" s="251"/>
      <c r="G77" s="251"/>
      <c r="H77" s="251"/>
      <c r="I77" s="251"/>
      <c r="J77" s="251"/>
      <c r="K77" s="251"/>
      <c r="L77" s="251"/>
      <c r="M77" s="251"/>
    </row>
    <row r="78" customFormat="false" ht="14.25" hidden="false" customHeight="false" outlineLevel="0" collapsed="false">
      <c r="A78" s="251"/>
      <c r="B78" s="251"/>
      <c r="C78" s="251"/>
      <c r="D78" s="251"/>
      <c r="E78" s="251"/>
      <c r="F78" s="251"/>
      <c r="G78" s="251"/>
      <c r="H78" s="251"/>
      <c r="I78" s="251"/>
      <c r="J78" s="251"/>
      <c r="K78" s="251"/>
      <c r="L78" s="251"/>
      <c r="M78" s="251"/>
    </row>
    <row r="79" customFormat="false" ht="14.25" hidden="false" customHeight="false" outlineLevel="0" collapsed="false">
      <c r="A79" s="251"/>
      <c r="B79" s="251"/>
      <c r="C79" s="251"/>
      <c r="D79" s="251"/>
      <c r="E79" s="251"/>
      <c r="F79" s="251"/>
      <c r="G79" s="251"/>
      <c r="H79" s="251"/>
      <c r="I79" s="251"/>
      <c r="J79" s="251"/>
      <c r="K79" s="251"/>
      <c r="L79" s="251"/>
      <c r="M79" s="251"/>
    </row>
    <row r="80" customFormat="false" ht="14.25" hidden="false" customHeight="false" outlineLevel="0" collapsed="false">
      <c r="A80" s="251"/>
      <c r="B80" s="251"/>
      <c r="C80" s="251"/>
      <c r="D80" s="251"/>
      <c r="E80" s="251"/>
      <c r="F80" s="251"/>
      <c r="G80" s="251"/>
      <c r="H80" s="251"/>
      <c r="I80" s="251"/>
      <c r="J80" s="251"/>
      <c r="K80" s="251"/>
      <c r="L80" s="251"/>
      <c r="M80" s="251"/>
    </row>
    <row r="81" customFormat="false" ht="14.25" hidden="false" customHeight="false" outlineLevel="0" collapsed="false">
      <c r="A81" s="251"/>
      <c r="B81" s="251"/>
      <c r="C81" s="251"/>
      <c r="D81" s="251"/>
      <c r="E81" s="251"/>
      <c r="F81" s="251"/>
      <c r="G81" s="251"/>
      <c r="H81" s="251"/>
      <c r="I81" s="251"/>
      <c r="J81" s="251"/>
      <c r="K81" s="251"/>
      <c r="L81" s="251"/>
      <c r="M81" s="251"/>
    </row>
    <row r="82" customFormat="false" ht="14.25" hidden="false" customHeight="false" outlineLevel="0" collapsed="false">
      <c r="A82" s="251"/>
      <c r="B82" s="251"/>
      <c r="C82" s="251"/>
      <c r="D82" s="251"/>
      <c r="E82" s="251"/>
      <c r="F82" s="251"/>
      <c r="G82" s="251"/>
      <c r="H82" s="251"/>
      <c r="I82" s="251"/>
      <c r="J82" s="251"/>
      <c r="K82" s="251"/>
      <c r="L82" s="251"/>
      <c r="M82" s="251"/>
    </row>
    <row r="83" customFormat="false" ht="14.25" hidden="false" customHeight="false" outlineLevel="0" collapsed="false">
      <c r="A83" s="251"/>
      <c r="B83" s="251"/>
      <c r="C83" s="251"/>
      <c r="D83" s="251"/>
      <c r="E83" s="251"/>
      <c r="F83" s="251"/>
      <c r="G83" s="251"/>
      <c r="H83" s="251"/>
      <c r="I83" s="251"/>
      <c r="J83" s="251"/>
      <c r="K83" s="251"/>
      <c r="L83" s="251"/>
      <c r="M83" s="251"/>
    </row>
    <row r="84" customFormat="false" ht="14.25" hidden="false" customHeight="false" outlineLevel="0" collapsed="false">
      <c r="A84" s="251"/>
      <c r="B84" s="251"/>
      <c r="C84" s="251"/>
      <c r="D84" s="251"/>
      <c r="E84" s="251"/>
      <c r="F84" s="251"/>
      <c r="G84" s="251"/>
      <c r="H84" s="251"/>
      <c r="I84" s="251"/>
      <c r="J84" s="251"/>
      <c r="K84" s="251"/>
      <c r="L84" s="251"/>
      <c r="M84" s="251"/>
    </row>
    <row r="85" customFormat="false" ht="14.25" hidden="false" customHeight="false" outlineLevel="0" collapsed="false">
      <c r="A85" s="251"/>
      <c r="B85" s="251"/>
      <c r="C85" s="251"/>
      <c r="D85" s="251"/>
      <c r="E85" s="251"/>
      <c r="F85" s="251"/>
      <c r="G85" s="251"/>
      <c r="H85" s="251"/>
      <c r="I85" s="251"/>
      <c r="J85" s="251"/>
      <c r="K85" s="251"/>
      <c r="L85" s="251"/>
      <c r="M85" s="251"/>
    </row>
    <row r="86" customFormat="false" ht="14.25" hidden="false" customHeight="false" outlineLevel="0" collapsed="false">
      <c r="A86" s="251"/>
      <c r="B86" s="251"/>
      <c r="C86" s="251"/>
      <c r="D86" s="251"/>
      <c r="E86" s="251"/>
      <c r="F86" s="251"/>
      <c r="G86" s="251"/>
      <c r="H86" s="251"/>
      <c r="I86" s="251"/>
      <c r="J86" s="251"/>
      <c r="K86" s="251"/>
      <c r="L86" s="251"/>
      <c r="M86" s="251"/>
    </row>
    <row r="87" customFormat="false" ht="14.25" hidden="false" customHeight="false" outlineLevel="0" collapsed="false">
      <c r="A87" s="251"/>
      <c r="B87" s="251"/>
      <c r="C87" s="251"/>
      <c r="D87" s="251"/>
      <c r="E87" s="251"/>
      <c r="F87" s="251"/>
      <c r="G87" s="251"/>
      <c r="H87" s="251"/>
      <c r="I87" s="251"/>
      <c r="J87" s="251"/>
      <c r="K87" s="251"/>
      <c r="L87" s="251"/>
      <c r="M87" s="251"/>
    </row>
    <row r="88" customFormat="false" ht="14.25" hidden="false" customHeight="false" outlineLevel="0" collapsed="false">
      <c r="A88" s="251"/>
      <c r="B88" s="251"/>
      <c r="C88" s="251"/>
      <c r="D88" s="251"/>
      <c r="E88" s="251"/>
      <c r="F88" s="251"/>
      <c r="G88" s="251"/>
      <c r="H88" s="251"/>
      <c r="I88" s="251"/>
      <c r="J88" s="251"/>
      <c r="K88" s="251"/>
      <c r="L88" s="251"/>
      <c r="M88" s="251"/>
    </row>
    <row r="89" customFormat="false" ht="14.25" hidden="false" customHeight="false" outlineLevel="0" collapsed="false">
      <c r="A89" s="251"/>
      <c r="B89" s="251"/>
      <c r="C89" s="251"/>
      <c r="D89" s="251"/>
      <c r="E89" s="251"/>
      <c r="F89" s="251"/>
      <c r="G89" s="251"/>
      <c r="H89" s="251"/>
      <c r="I89" s="251"/>
      <c r="J89" s="251"/>
      <c r="K89" s="251"/>
      <c r="L89" s="251"/>
      <c r="M89" s="251"/>
    </row>
    <row r="90" customFormat="false" ht="14.25" hidden="false" customHeight="false" outlineLevel="0" collapsed="false">
      <c r="A90" s="251"/>
      <c r="B90" s="251"/>
      <c r="C90" s="251"/>
      <c r="D90" s="251"/>
      <c r="E90" s="251"/>
      <c r="F90" s="251"/>
      <c r="G90" s="251"/>
      <c r="H90" s="251"/>
      <c r="I90" s="251"/>
      <c r="J90" s="251"/>
      <c r="K90" s="251"/>
      <c r="L90" s="251"/>
      <c r="M90" s="251"/>
    </row>
    <row r="91" customFormat="false" ht="14.25" hidden="false" customHeight="false" outlineLevel="0" collapsed="false">
      <c r="A91" s="251"/>
      <c r="B91" s="251"/>
      <c r="C91" s="251"/>
      <c r="D91" s="251"/>
      <c r="E91" s="251"/>
      <c r="F91" s="251"/>
      <c r="G91" s="251"/>
      <c r="H91" s="251"/>
      <c r="I91" s="251"/>
      <c r="J91" s="251"/>
      <c r="K91" s="251"/>
      <c r="L91" s="251"/>
      <c r="M91" s="251"/>
    </row>
    <row r="92" customFormat="false" ht="14.25" hidden="false" customHeight="false" outlineLevel="0" collapsed="false">
      <c r="A92" s="251"/>
      <c r="B92" s="251"/>
      <c r="C92" s="251"/>
      <c r="D92" s="251"/>
      <c r="E92" s="251"/>
      <c r="F92" s="251"/>
      <c r="G92" s="251"/>
      <c r="H92" s="251"/>
      <c r="I92" s="251"/>
      <c r="J92" s="251"/>
      <c r="K92" s="251"/>
      <c r="L92" s="251"/>
      <c r="M92" s="251"/>
    </row>
    <row r="93" customFormat="false" ht="14.25" hidden="false" customHeight="false" outlineLevel="0" collapsed="false">
      <c r="A93" s="251"/>
      <c r="B93" s="251"/>
      <c r="C93" s="251"/>
      <c r="D93" s="251"/>
      <c r="E93" s="251"/>
      <c r="F93" s="251"/>
      <c r="G93" s="251"/>
      <c r="H93" s="251"/>
      <c r="I93" s="251"/>
      <c r="J93" s="251"/>
      <c r="K93" s="251"/>
      <c r="L93" s="251"/>
      <c r="M93" s="251"/>
    </row>
    <row r="94" customFormat="false" ht="14.25" hidden="false" customHeight="false" outlineLevel="0" collapsed="false">
      <c r="A94" s="251"/>
      <c r="B94" s="251"/>
      <c r="C94" s="251"/>
      <c r="D94" s="251"/>
      <c r="E94" s="251"/>
      <c r="F94" s="251"/>
      <c r="G94" s="251"/>
      <c r="H94" s="251"/>
      <c r="I94" s="251"/>
      <c r="J94" s="251"/>
      <c r="K94" s="251"/>
      <c r="L94" s="251"/>
      <c r="M94" s="251"/>
    </row>
    <row r="95" customFormat="false" ht="14.25" hidden="false" customHeight="false" outlineLevel="0" collapsed="false">
      <c r="A95" s="251"/>
      <c r="B95" s="251"/>
      <c r="C95" s="251"/>
      <c r="D95" s="251"/>
      <c r="E95" s="251"/>
      <c r="F95" s="251"/>
      <c r="G95" s="251"/>
      <c r="H95" s="251"/>
      <c r="I95" s="251"/>
      <c r="J95" s="251"/>
      <c r="K95" s="251"/>
      <c r="L95" s="251"/>
      <c r="M95" s="251"/>
    </row>
    <row r="96" customFormat="false" ht="14.25" hidden="false" customHeight="false" outlineLevel="0" collapsed="false">
      <c r="A96" s="251"/>
      <c r="B96" s="251"/>
      <c r="C96" s="251"/>
      <c r="D96" s="251"/>
      <c r="E96" s="251"/>
      <c r="F96" s="251"/>
      <c r="G96" s="251"/>
      <c r="H96" s="251"/>
      <c r="I96" s="251"/>
      <c r="J96" s="251"/>
      <c r="K96" s="251"/>
      <c r="L96" s="251"/>
      <c r="M96" s="251"/>
    </row>
    <row r="97" customFormat="false" ht="14.25" hidden="false" customHeight="false" outlineLevel="0" collapsed="false">
      <c r="A97" s="251"/>
      <c r="B97" s="251"/>
      <c r="C97" s="251"/>
      <c r="D97" s="251"/>
      <c r="E97" s="251"/>
      <c r="F97" s="251"/>
      <c r="G97" s="251"/>
      <c r="H97" s="251"/>
      <c r="I97" s="251"/>
      <c r="J97" s="251"/>
      <c r="K97" s="251"/>
      <c r="L97" s="251"/>
      <c r="M97" s="251"/>
    </row>
    <row r="98" customFormat="false" ht="14.25" hidden="false" customHeight="false" outlineLevel="0" collapsed="false">
      <c r="A98" s="251"/>
      <c r="B98" s="251"/>
      <c r="C98" s="251"/>
      <c r="D98" s="251"/>
      <c r="E98" s="251"/>
      <c r="F98" s="251"/>
      <c r="G98" s="251"/>
      <c r="H98" s="251"/>
      <c r="I98" s="251"/>
      <c r="J98" s="251"/>
      <c r="K98" s="251"/>
      <c r="L98" s="251"/>
      <c r="M98" s="251"/>
    </row>
    <row r="99" customFormat="false" ht="14.25" hidden="false" customHeight="false" outlineLevel="0" collapsed="false">
      <c r="A99" s="251"/>
      <c r="B99" s="251"/>
      <c r="C99" s="251"/>
      <c r="D99" s="251"/>
      <c r="E99" s="251"/>
      <c r="F99" s="251"/>
      <c r="G99" s="251"/>
      <c r="H99" s="251"/>
      <c r="I99" s="251"/>
      <c r="J99" s="251"/>
      <c r="K99" s="251"/>
      <c r="L99" s="251"/>
      <c r="M99" s="251"/>
    </row>
    <row r="100" customFormat="false" ht="14.25" hidden="false" customHeight="false" outlineLevel="0" collapsed="false">
      <c r="A100" s="251"/>
      <c r="B100" s="251"/>
      <c r="C100" s="251"/>
      <c r="D100" s="251"/>
      <c r="E100" s="251"/>
      <c r="F100" s="251"/>
      <c r="G100" s="251"/>
      <c r="H100" s="251"/>
      <c r="I100" s="251"/>
      <c r="J100" s="251"/>
      <c r="K100" s="251"/>
      <c r="L100" s="251"/>
      <c r="M100" s="251"/>
    </row>
    <row r="101" customFormat="false" ht="14.25" hidden="false" customHeight="false" outlineLevel="0" collapsed="false">
      <c r="A101" s="251"/>
      <c r="B101" s="251"/>
      <c r="C101" s="251"/>
      <c r="D101" s="251"/>
      <c r="E101" s="251"/>
      <c r="F101" s="251"/>
      <c r="G101" s="251"/>
      <c r="H101" s="251"/>
      <c r="I101" s="251"/>
      <c r="J101" s="251"/>
      <c r="K101" s="251"/>
      <c r="L101" s="251"/>
      <c r="M101" s="251"/>
    </row>
    <row r="102" customFormat="false" ht="14.25" hidden="false" customHeight="false" outlineLevel="0" collapsed="false">
      <c r="A102" s="251"/>
      <c r="B102" s="251"/>
      <c r="C102" s="251"/>
      <c r="D102" s="251"/>
      <c r="E102" s="251"/>
      <c r="F102" s="251"/>
      <c r="G102" s="251"/>
      <c r="H102" s="251"/>
      <c r="I102" s="251"/>
      <c r="J102" s="251"/>
      <c r="K102" s="251"/>
      <c r="L102" s="251"/>
      <c r="M102" s="251"/>
    </row>
    <row r="103" customFormat="false" ht="14.25" hidden="false" customHeight="false" outlineLevel="0" collapsed="false">
      <c r="A103" s="251"/>
      <c r="B103" s="251"/>
      <c r="C103" s="251"/>
      <c r="D103" s="251"/>
      <c r="E103" s="251"/>
      <c r="F103" s="251"/>
      <c r="G103" s="251"/>
      <c r="H103" s="251"/>
      <c r="I103" s="251"/>
      <c r="J103" s="251"/>
      <c r="K103" s="251"/>
      <c r="L103" s="251"/>
      <c r="M103" s="251"/>
    </row>
    <row r="104" customFormat="false" ht="14.25" hidden="false" customHeight="false" outlineLevel="0" collapsed="false">
      <c r="A104" s="251"/>
      <c r="B104" s="251"/>
      <c r="C104" s="251"/>
      <c r="D104" s="251"/>
      <c r="E104" s="251"/>
      <c r="F104" s="251"/>
      <c r="G104" s="251"/>
      <c r="H104" s="251"/>
      <c r="I104" s="251"/>
      <c r="J104" s="251"/>
      <c r="K104" s="251"/>
      <c r="L104" s="251"/>
      <c r="M104" s="251"/>
    </row>
    <row r="105" customFormat="false" ht="14.25" hidden="false" customHeight="false" outlineLevel="0" collapsed="false">
      <c r="A105" s="251"/>
      <c r="B105" s="251"/>
      <c r="C105" s="251"/>
      <c r="D105" s="251"/>
      <c r="E105" s="251"/>
      <c r="F105" s="251"/>
      <c r="G105" s="251"/>
      <c r="H105" s="251"/>
      <c r="I105" s="251"/>
      <c r="J105" s="251"/>
      <c r="K105" s="251"/>
      <c r="L105" s="251"/>
      <c r="M105" s="251"/>
    </row>
    <row r="106" customFormat="false" ht="14.25" hidden="false" customHeight="false" outlineLevel="0" collapsed="false">
      <c r="A106" s="251"/>
      <c r="B106" s="251"/>
      <c r="C106" s="251"/>
      <c r="D106" s="251"/>
      <c r="E106" s="251"/>
      <c r="F106" s="251"/>
      <c r="G106" s="251"/>
      <c r="H106" s="251"/>
      <c r="I106" s="251"/>
      <c r="J106" s="251"/>
      <c r="K106" s="251"/>
      <c r="L106" s="251"/>
      <c r="M106" s="251"/>
    </row>
    <row r="107" customFormat="false" ht="14.25" hidden="false" customHeight="false" outlineLevel="0" collapsed="false">
      <c r="A107" s="251"/>
      <c r="B107" s="251"/>
      <c r="C107" s="251"/>
      <c r="D107" s="251"/>
      <c r="E107" s="251"/>
      <c r="F107" s="251"/>
      <c r="G107" s="251"/>
      <c r="H107" s="251"/>
      <c r="I107" s="251"/>
      <c r="J107" s="251"/>
      <c r="K107" s="251"/>
      <c r="L107" s="251"/>
      <c r="M107" s="251"/>
    </row>
    <row r="108" customFormat="false" ht="14.25" hidden="false" customHeight="false" outlineLevel="0" collapsed="false">
      <c r="A108" s="251"/>
      <c r="B108" s="251"/>
      <c r="C108" s="251"/>
      <c r="D108" s="251"/>
      <c r="E108" s="251"/>
      <c r="F108" s="251"/>
      <c r="G108" s="251"/>
      <c r="H108" s="251"/>
      <c r="I108" s="251"/>
      <c r="J108" s="251"/>
      <c r="K108" s="251"/>
      <c r="L108" s="251"/>
      <c r="M108" s="251"/>
    </row>
    <row r="109" customFormat="false" ht="14.25" hidden="false" customHeight="false" outlineLevel="0" collapsed="false">
      <c r="A109" s="251"/>
      <c r="B109" s="251"/>
      <c r="C109" s="251"/>
      <c r="D109" s="251"/>
      <c r="E109" s="251"/>
      <c r="F109" s="251"/>
      <c r="G109" s="251"/>
      <c r="H109" s="251"/>
      <c r="I109" s="251"/>
      <c r="J109" s="251"/>
      <c r="K109" s="251"/>
      <c r="L109" s="251"/>
      <c r="M109" s="251"/>
    </row>
    <row r="110" customFormat="false" ht="14.25" hidden="false" customHeight="false" outlineLevel="0" collapsed="false">
      <c r="A110" s="251"/>
      <c r="B110" s="251"/>
      <c r="C110" s="251"/>
      <c r="D110" s="251"/>
      <c r="E110" s="251"/>
      <c r="F110" s="251"/>
      <c r="G110" s="251"/>
      <c r="H110" s="251"/>
      <c r="I110" s="251"/>
      <c r="J110" s="251"/>
      <c r="K110" s="251"/>
      <c r="L110" s="251"/>
      <c r="M110" s="251"/>
    </row>
    <row r="111" customFormat="false" ht="14.25" hidden="false" customHeight="false" outlineLevel="0" collapsed="false">
      <c r="A111" s="251"/>
      <c r="B111" s="251"/>
      <c r="C111" s="251"/>
      <c r="D111" s="251"/>
      <c r="E111" s="251"/>
      <c r="F111" s="251"/>
      <c r="G111" s="251"/>
      <c r="H111" s="251"/>
      <c r="I111" s="251"/>
      <c r="J111" s="251"/>
      <c r="K111" s="251"/>
      <c r="L111" s="251"/>
      <c r="M111" s="251"/>
    </row>
    <row r="112" customFormat="false" ht="14.25" hidden="false" customHeight="false" outlineLevel="0" collapsed="false">
      <c r="A112" s="251"/>
      <c r="B112" s="251"/>
      <c r="C112" s="251"/>
      <c r="D112" s="251"/>
      <c r="E112" s="251"/>
      <c r="F112" s="251"/>
      <c r="G112" s="251"/>
      <c r="H112" s="251"/>
      <c r="I112" s="251"/>
      <c r="J112" s="251"/>
      <c r="K112" s="251"/>
      <c r="L112" s="251"/>
      <c r="M112" s="251"/>
    </row>
    <row r="113" customFormat="false" ht="14.25" hidden="false" customHeight="false" outlineLevel="0" collapsed="false">
      <c r="A113" s="251"/>
      <c r="B113" s="251"/>
      <c r="C113" s="251"/>
      <c r="D113" s="251"/>
      <c r="E113" s="251"/>
      <c r="F113" s="251"/>
      <c r="G113" s="251"/>
      <c r="H113" s="251"/>
      <c r="I113" s="251"/>
      <c r="J113" s="251"/>
      <c r="K113" s="251"/>
      <c r="L113" s="251"/>
      <c r="M113" s="251"/>
    </row>
    <row r="114" customFormat="false" ht="14.25" hidden="false" customHeight="false" outlineLevel="0" collapsed="false">
      <c r="A114" s="251"/>
      <c r="B114" s="251"/>
      <c r="C114" s="251"/>
      <c r="D114" s="251"/>
      <c r="E114" s="251"/>
      <c r="F114" s="251"/>
      <c r="G114" s="251"/>
      <c r="H114" s="251"/>
      <c r="I114" s="251"/>
      <c r="J114" s="251"/>
      <c r="K114" s="251"/>
      <c r="L114" s="251"/>
      <c r="M114" s="251"/>
    </row>
    <row r="115" customFormat="false" ht="14.25" hidden="false" customHeight="false" outlineLevel="0" collapsed="false">
      <c r="A115" s="251"/>
      <c r="B115" s="251"/>
      <c r="C115" s="251"/>
      <c r="D115" s="251"/>
      <c r="E115" s="251"/>
      <c r="F115" s="251"/>
      <c r="G115" s="251"/>
      <c r="H115" s="251"/>
      <c r="I115" s="251"/>
      <c r="J115" s="251"/>
      <c r="K115" s="251"/>
      <c r="L115" s="251"/>
      <c r="M115" s="251"/>
    </row>
    <row r="116" customFormat="false" ht="14.25" hidden="false" customHeight="false" outlineLevel="0" collapsed="false">
      <c r="A116" s="251"/>
      <c r="B116" s="251"/>
      <c r="C116" s="251"/>
      <c r="D116" s="251"/>
      <c r="E116" s="251"/>
      <c r="F116" s="251"/>
      <c r="G116" s="251"/>
      <c r="H116" s="251"/>
      <c r="I116" s="251"/>
      <c r="J116" s="251"/>
      <c r="K116" s="251"/>
      <c r="L116" s="251"/>
      <c r="M116" s="251"/>
    </row>
    <row r="117" customFormat="false" ht="14.25" hidden="false" customHeight="false" outlineLevel="0" collapsed="false">
      <c r="A117" s="251"/>
      <c r="B117" s="251"/>
      <c r="C117" s="251"/>
      <c r="D117" s="251"/>
      <c r="E117" s="251"/>
      <c r="F117" s="251"/>
      <c r="G117" s="251"/>
      <c r="H117" s="251"/>
      <c r="I117" s="251"/>
      <c r="J117" s="251"/>
      <c r="K117" s="251"/>
      <c r="L117" s="251"/>
      <c r="M117" s="251"/>
    </row>
    <row r="118" customFormat="false" ht="14.25" hidden="false" customHeight="false" outlineLevel="0" collapsed="false">
      <c r="A118" s="251"/>
      <c r="B118" s="251"/>
      <c r="C118" s="251"/>
      <c r="D118" s="251"/>
      <c r="E118" s="251"/>
      <c r="F118" s="251"/>
      <c r="G118" s="251"/>
      <c r="H118" s="251"/>
      <c r="I118" s="251"/>
      <c r="J118" s="251"/>
      <c r="K118" s="251"/>
      <c r="L118" s="251"/>
      <c r="M118" s="251"/>
    </row>
    <row r="119" customFormat="false" ht="14.25" hidden="false" customHeight="false" outlineLevel="0" collapsed="false">
      <c r="A119" s="251"/>
      <c r="B119" s="251"/>
      <c r="C119" s="251"/>
      <c r="D119" s="251"/>
      <c r="E119" s="251"/>
      <c r="F119" s="251"/>
      <c r="G119" s="251"/>
      <c r="H119" s="251"/>
      <c r="I119" s="251"/>
      <c r="J119" s="251"/>
      <c r="K119" s="251"/>
      <c r="L119" s="251"/>
      <c r="M119" s="251"/>
    </row>
    <row r="120" customFormat="false" ht="14.25" hidden="false" customHeight="false" outlineLevel="0" collapsed="false">
      <c r="A120" s="251"/>
      <c r="B120" s="251"/>
      <c r="C120" s="251"/>
      <c r="D120" s="251"/>
      <c r="E120" s="251"/>
      <c r="F120" s="251"/>
      <c r="G120" s="251"/>
      <c r="H120" s="251"/>
      <c r="I120" s="251"/>
      <c r="J120" s="251"/>
      <c r="K120" s="251"/>
      <c r="L120" s="251"/>
      <c r="M120" s="251"/>
    </row>
    <row r="121" customFormat="false" ht="14.25" hidden="false" customHeight="false" outlineLevel="0" collapsed="false">
      <c r="A121" s="251"/>
      <c r="B121" s="251"/>
      <c r="C121" s="251"/>
      <c r="D121" s="251"/>
      <c r="E121" s="251"/>
      <c r="F121" s="251"/>
      <c r="G121" s="251"/>
      <c r="H121" s="251"/>
      <c r="I121" s="251"/>
      <c r="J121" s="251"/>
      <c r="K121" s="251"/>
      <c r="L121" s="251"/>
      <c r="M121" s="251"/>
    </row>
    <row r="122" customFormat="false" ht="14.25" hidden="false" customHeight="false" outlineLevel="0" collapsed="false">
      <c r="A122" s="251"/>
      <c r="B122" s="251"/>
      <c r="C122" s="251"/>
      <c r="D122" s="251"/>
      <c r="E122" s="251"/>
      <c r="F122" s="251"/>
      <c r="G122" s="251"/>
      <c r="H122" s="251"/>
      <c r="I122" s="251"/>
      <c r="J122" s="251"/>
      <c r="K122" s="251"/>
      <c r="L122" s="251"/>
      <c r="M122" s="251"/>
    </row>
    <row r="123" customFormat="false" ht="14.25" hidden="false" customHeight="false" outlineLevel="0" collapsed="false">
      <c r="A123" s="251"/>
      <c r="B123" s="251"/>
      <c r="C123" s="251"/>
      <c r="D123" s="251"/>
      <c r="E123" s="251"/>
      <c r="F123" s="251"/>
      <c r="G123" s="251"/>
      <c r="H123" s="251"/>
      <c r="I123" s="251"/>
      <c r="J123" s="251"/>
      <c r="K123" s="251"/>
      <c r="L123" s="251"/>
      <c r="M123" s="251"/>
    </row>
    <row r="124" customFormat="false" ht="14.25" hidden="false" customHeight="false" outlineLevel="0" collapsed="false">
      <c r="A124" s="251"/>
      <c r="B124" s="251"/>
      <c r="C124" s="251"/>
      <c r="D124" s="251"/>
      <c r="E124" s="251"/>
      <c r="F124" s="251"/>
      <c r="G124" s="251"/>
      <c r="H124" s="251"/>
      <c r="I124" s="251"/>
      <c r="J124" s="251"/>
      <c r="K124" s="251"/>
      <c r="L124" s="251"/>
      <c r="M124" s="251"/>
    </row>
    <row r="125" customFormat="false" ht="14.25" hidden="false" customHeight="false" outlineLevel="0" collapsed="false">
      <c r="A125" s="251"/>
      <c r="B125" s="251"/>
      <c r="C125" s="251"/>
      <c r="D125" s="251"/>
      <c r="E125" s="251"/>
      <c r="F125" s="251"/>
      <c r="G125" s="251"/>
      <c r="H125" s="251"/>
      <c r="I125" s="251"/>
      <c r="J125" s="251"/>
      <c r="K125" s="251"/>
      <c r="L125" s="251"/>
      <c r="M125" s="251"/>
    </row>
    <row r="126" customFormat="false" ht="14.25" hidden="false" customHeight="false" outlineLevel="0" collapsed="false">
      <c r="A126" s="251"/>
      <c r="B126" s="251"/>
      <c r="C126" s="251"/>
      <c r="D126" s="251"/>
      <c r="E126" s="251"/>
      <c r="F126" s="251"/>
      <c r="G126" s="251"/>
      <c r="H126" s="251"/>
      <c r="I126" s="251"/>
      <c r="J126" s="251"/>
      <c r="K126" s="251"/>
      <c r="L126" s="251"/>
      <c r="M126" s="251"/>
    </row>
    <row r="127" customFormat="false" ht="14.25" hidden="false" customHeight="false" outlineLevel="0" collapsed="false">
      <c r="A127" s="251"/>
      <c r="B127" s="251"/>
      <c r="C127" s="251"/>
      <c r="D127" s="251"/>
      <c r="E127" s="251"/>
      <c r="F127" s="251"/>
      <c r="G127" s="251"/>
      <c r="H127" s="251"/>
      <c r="I127" s="251"/>
      <c r="J127" s="251"/>
      <c r="K127" s="251"/>
      <c r="L127" s="251"/>
      <c r="M127" s="251"/>
    </row>
    <row r="128" customFormat="false" ht="14.25" hidden="false" customHeight="false" outlineLevel="0" collapsed="false">
      <c r="A128" s="251"/>
      <c r="B128" s="251"/>
      <c r="C128" s="251"/>
      <c r="D128" s="251"/>
      <c r="E128" s="251"/>
      <c r="F128" s="251"/>
      <c r="G128" s="251"/>
      <c r="H128" s="251"/>
      <c r="I128" s="251"/>
      <c r="J128" s="251"/>
      <c r="K128" s="251"/>
      <c r="L128" s="251"/>
      <c r="M128" s="251"/>
    </row>
    <row r="129" customFormat="false" ht="14.25" hidden="false" customHeight="false" outlineLevel="0" collapsed="false">
      <c r="A129" s="251"/>
      <c r="B129" s="251"/>
      <c r="C129" s="251"/>
      <c r="D129" s="251"/>
      <c r="E129" s="251"/>
      <c r="F129" s="251"/>
      <c r="G129" s="251"/>
      <c r="H129" s="251"/>
      <c r="I129" s="251"/>
      <c r="J129" s="251"/>
      <c r="K129" s="251"/>
      <c r="L129" s="251"/>
      <c r="M129" s="251"/>
    </row>
    <row r="130" customFormat="false" ht="14.25" hidden="false" customHeight="false" outlineLevel="0" collapsed="false">
      <c r="A130" s="251"/>
      <c r="B130" s="251"/>
      <c r="C130" s="251"/>
      <c r="D130" s="251"/>
      <c r="E130" s="251"/>
      <c r="F130" s="251"/>
      <c r="G130" s="251"/>
      <c r="H130" s="251"/>
      <c r="I130" s="251"/>
      <c r="J130" s="251"/>
      <c r="K130" s="251"/>
      <c r="L130" s="251"/>
      <c r="M130" s="251"/>
    </row>
    <row r="131" customFormat="false" ht="14.25" hidden="false" customHeight="false" outlineLevel="0" collapsed="false">
      <c r="A131" s="251"/>
      <c r="B131" s="251"/>
      <c r="C131" s="251"/>
      <c r="D131" s="251"/>
      <c r="E131" s="251"/>
      <c r="F131" s="251"/>
      <c r="G131" s="251"/>
      <c r="H131" s="251"/>
      <c r="I131" s="251"/>
      <c r="J131" s="251"/>
      <c r="K131" s="251"/>
      <c r="L131" s="251"/>
      <c r="M131" s="251"/>
    </row>
    <row r="132" customFormat="false" ht="14.25" hidden="false" customHeight="false" outlineLevel="0" collapsed="false">
      <c r="A132" s="251"/>
      <c r="B132" s="251"/>
      <c r="C132" s="251"/>
      <c r="D132" s="251"/>
      <c r="E132" s="251"/>
      <c r="F132" s="251"/>
      <c r="G132" s="251"/>
      <c r="H132" s="251"/>
      <c r="I132" s="251"/>
      <c r="J132" s="251"/>
      <c r="K132" s="251"/>
      <c r="L132" s="251"/>
      <c r="M132" s="251"/>
    </row>
    <row r="133" customFormat="false" ht="14.25" hidden="false" customHeight="false" outlineLevel="0" collapsed="false">
      <c r="A133" s="251"/>
      <c r="B133" s="251"/>
      <c r="C133" s="251"/>
      <c r="D133" s="251"/>
      <c r="E133" s="251"/>
      <c r="F133" s="251"/>
      <c r="G133" s="251"/>
      <c r="H133" s="251"/>
      <c r="I133" s="251"/>
      <c r="J133" s="251"/>
      <c r="K133" s="251"/>
      <c r="L133" s="251"/>
      <c r="M133" s="251"/>
    </row>
    <row r="134" customFormat="false" ht="14.25" hidden="false" customHeight="false" outlineLevel="0" collapsed="false">
      <c r="A134" s="251"/>
      <c r="B134" s="251"/>
      <c r="C134" s="251"/>
      <c r="D134" s="251"/>
      <c r="E134" s="251"/>
      <c r="F134" s="251"/>
      <c r="G134" s="251"/>
      <c r="H134" s="251"/>
      <c r="I134" s="251"/>
      <c r="J134" s="251"/>
      <c r="K134" s="251"/>
      <c r="L134" s="251"/>
      <c r="M134" s="251"/>
    </row>
    <row r="135" customFormat="false" ht="14.25" hidden="false" customHeight="false" outlineLevel="0" collapsed="false">
      <c r="A135" s="251"/>
      <c r="B135" s="251"/>
      <c r="C135" s="251"/>
      <c r="D135" s="251"/>
      <c r="E135" s="251"/>
      <c r="F135" s="251"/>
      <c r="G135" s="251"/>
      <c r="H135" s="251"/>
      <c r="I135" s="251"/>
      <c r="J135" s="251"/>
      <c r="K135" s="251"/>
      <c r="L135" s="251"/>
      <c r="M135" s="251"/>
    </row>
    <row r="136" customFormat="false" ht="14.25" hidden="false" customHeight="false" outlineLevel="0" collapsed="false">
      <c r="A136" s="251"/>
      <c r="B136" s="251"/>
      <c r="C136" s="251"/>
      <c r="D136" s="251"/>
      <c r="E136" s="251"/>
      <c r="F136" s="251"/>
      <c r="G136" s="251"/>
      <c r="H136" s="251"/>
      <c r="I136" s="251"/>
      <c r="J136" s="251"/>
      <c r="K136" s="251"/>
      <c r="L136" s="251"/>
      <c r="M136" s="251"/>
    </row>
    <row r="137" customFormat="false" ht="14.25" hidden="false" customHeight="false" outlineLevel="0" collapsed="false">
      <c r="A137" s="251"/>
      <c r="B137" s="251"/>
      <c r="C137" s="251"/>
      <c r="D137" s="251"/>
      <c r="E137" s="251"/>
      <c r="F137" s="251"/>
      <c r="G137" s="251"/>
      <c r="H137" s="251"/>
      <c r="I137" s="251"/>
      <c r="J137" s="251"/>
      <c r="K137" s="251"/>
      <c r="L137" s="251"/>
      <c r="M137" s="251"/>
    </row>
    <row r="138" customFormat="false" ht="14.25" hidden="false" customHeight="false" outlineLevel="0" collapsed="false">
      <c r="A138" s="251"/>
      <c r="B138" s="251"/>
      <c r="C138" s="251"/>
      <c r="D138" s="251"/>
      <c r="E138" s="251"/>
      <c r="F138" s="251"/>
      <c r="G138" s="251"/>
      <c r="H138" s="251"/>
      <c r="I138" s="251"/>
      <c r="J138" s="251"/>
      <c r="K138" s="251"/>
      <c r="L138" s="251"/>
      <c r="M138" s="251"/>
    </row>
    <row r="139" customFormat="false" ht="14.25" hidden="false" customHeight="false" outlineLevel="0" collapsed="false">
      <c r="A139" s="251"/>
      <c r="B139" s="251"/>
      <c r="C139" s="251"/>
      <c r="D139" s="251"/>
      <c r="E139" s="251"/>
      <c r="F139" s="251"/>
      <c r="G139" s="251"/>
      <c r="H139" s="251"/>
      <c r="I139" s="251"/>
      <c r="J139" s="251"/>
      <c r="K139" s="251"/>
      <c r="L139" s="251"/>
      <c r="M139" s="251"/>
    </row>
    <row r="140" customFormat="false" ht="14.25" hidden="false" customHeight="false" outlineLevel="0" collapsed="false">
      <c r="A140" s="251"/>
      <c r="B140" s="251"/>
      <c r="C140" s="251"/>
      <c r="D140" s="251"/>
      <c r="E140" s="251"/>
      <c r="F140" s="251"/>
      <c r="G140" s="251"/>
      <c r="H140" s="251"/>
      <c r="I140" s="251"/>
      <c r="J140" s="251"/>
      <c r="K140" s="251"/>
      <c r="L140" s="251"/>
      <c r="M140" s="251"/>
    </row>
    <row r="141" customFormat="false" ht="14.25" hidden="false" customHeight="false" outlineLevel="0" collapsed="false">
      <c r="A141" s="251"/>
      <c r="B141" s="251"/>
      <c r="C141" s="251"/>
      <c r="D141" s="251"/>
      <c r="E141" s="251"/>
      <c r="F141" s="251"/>
      <c r="G141" s="251"/>
      <c r="H141" s="251"/>
      <c r="I141" s="251"/>
      <c r="J141" s="251"/>
      <c r="K141" s="251"/>
      <c r="L141" s="251"/>
      <c r="M141" s="251"/>
    </row>
    <row r="142" customFormat="false" ht="14.25" hidden="false" customHeight="false" outlineLevel="0" collapsed="false">
      <c r="A142" s="251"/>
      <c r="B142" s="251"/>
      <c r="C142" s="251"/>
      <c r="D142" s="251"/>
      <c r="E142" s="251"/>
      <c r="F142" s="251"/>
      <c r="G142" s="251"/>
      <c r="H142" s="251"/>
      <c r="I142" s="251"/>
      <c r="J142" s="251"/>
      <c r="K142" s="251"/>
      <c r="L142" s="251"/>
      <c r="M142" s="251"/>
    </row>
    <row r="143" customFormat="false" ht="14.25" hidden="false" customHeight="false" outlineLevel="0" collapsed="false">
      <c r="A143" s="251"/>
      <c r="B143" s="251"/>
      <c r="C143" s="251"/>
      <c r="D143" s="251"/>
      <c r="E143" s="251"/>
      <c r="F143" s="251"/>
      <c r="G143" s="251"/>
      <c r="H143" s="251"/>
      <c r="I143" s="251"/>
      <c r="J143" s="251"/>
      <c r="K143" s="251"/>
      <c r="L143" s="251"/>
      <c r="M143" s="251"/>
    </row>
    <row r="144" customFormat="false" ht="14.25" hidden="false" customHeight="false" outlineLevel="0" collapsed="false">
      <c r="A144" s="251"/>
      <c r="B144" s="251"/>
      <c r="C144" s="251"/>
      <c r="D144" s="251"/>
      <c r="E144" s="251"/>
      <c r="F144" s="251"/>
      <c r="G144" s="251"/>
      <c r="H144" s="251"/>
      <c r="I144" s="251"/>
      <c r="J144" s="251"/>
      <c r="K144" s="251"/>
      <c r="L144" s="251"/>
      <c r="M144" s="251"/>
    </row>
    <row r="145" customFormat="false" ht="14.25" hidden="false" customHeight="false" outlineLevel="0" collapsed="false">
      <c r="A145" s="251"/>
      <c r="B145" s="251"/>
      <c r="C145" s="251"/>
      <c r="D145" s="251"/>
      <c r="E145" s="251"/>
      <c r="F145" s="251"/>
      <c r="G145" s="251"/>
      <c r="H145" s="251"/>
      <c r="I145" s="251"/>
      <c r="J145" s="251"/>
      <c r="K145" s="251"/>
      <c r="L145" s="251"/>
      <c r="M145" s="251"/>
    </row>
    <row r="146" customFormat="false" ht="14.25" hidden="false" customHeight="false" outlineLevel="0" collapsed="false">
      <c r="A146" s="251"/>
      <c r="B146" s="251"/>
      <c r="C146" s="251"/>
      <c r="D146" s="251"/>
      <c r="E146" s="251"/>
      <c r="F146" s="251"/>
      <c r="G146" s="251"/>
      <c r="H146" s="251"/>
      <c r="I146" s="251"/>
      <c r="J146" s="251"/>
      <c r="K146" s="251"/>
      <c r="L146" s="251"/>
      <c r="M146" s="251"/>
    </row>
    <row r="147" customFormat="false" ht="14.25" hidden="false" customHeight="false" outlineLevel="0" collapsed="false">
      <c r="A147" s="251"/>
      <c r="B147" s="251"/>
      <c r="C147" s="251"/>
      <c r="D147" s="251"/>
      <c r="E147" s="251"/>
      <c r="F147" s="251"/>
      <c r="G147" s="251"/>
      <c r="H147" s="251"/>
      <c r="I147" s="251"/>
      <c r="J147" s="251"/>
      <c r="K147" s="251"/>
      <c r="L147" s="251"/>
      <c r="M147" s="251"/>
    </row>
    <row r="148" customFormat="false" ht="14.25" hidden="false" customHeight="false" outlineLevel="0" collapsed="false">
      <c r="A148" s="251"/>
      <c r="B148" s="251"/>
      <c r="C148" s="251"/>
      <c r="D148" s="251"/>
      <c r="E148" s="251"/>
      <c r="F148" s="251"/>
      <c r="G148" s="251"/>
      <c r="H148" s="251"/>
      <c r="I148" s="251"/>
      <c r="J148" s="251"/>
      <c r="K148" s="251"/>
      <c r="L148" s="251"/>
      <c r="M148" s="251"/>
    </row>
    <row r="149" customFormat="false" ht="14.25" hidden="false" customHeight="false" outlineLevel="0" collapsed="false">
      <c r="A149" s="251"/>
      <c r="B149" s="251"/>
      <c r="C149" s="251"/>
      <c r="D149" s="251"/>
      <c r="E149" s="251"/>
      <c r="F149" s="251"/>
      <c r="G149" s="251"/>
      <c r="H149" s="251"/>
      <c r="I149" s="251"/>
      <c r="J149" s="251"/>
      <c r="K149" s="251"/>
      <c r="L149" s="251"/>
      <c r="M149" s="251"/>
    </row>
    <row r="150" customFormat="false" ht="14.25" hidden="false" customHeight="false" outlineLevel="0" collapsed="false">
      <c r="A150" s="251"/>
      <c r="B150" s="251"/>
      <c r="C150" s="251"/>
      <c r="D150" s="251"/>
      <c r="E150" s="251"/>
      <c r="F150" s="251"/>
      <c r="G150" s="251"/>
      <c r="H150" s="251"/>
      <c r="I150" s="251"/>
      <c r="J150" s="251"/>
      <c r="K150" s="251"/>
      <c r="L150" s="251"/>
      <c r="M150" s="251"/>
    </row>
    <row r="151" customFormat="false" ht="14.25" hidden="false" customHeight="false" outlineLevel="0" collapsed="false">
      <c r="A151" s="251"/>
      <c r="B151" s="251"/>
      <c r="C151" s="251"/>
      <c r="D151" s="251"/>
      <c r="E151" s="251"/>
      <c r="F151" s="251"/>
      <c r="G151" s="251"/>
      <c r="H151" s="251"/>
      <c r="I151" s="251"/>
      <c r="J151" s="251"/>
      <c r="K151" s="251"/>
      <c r="L151" s="251"/>
      <c r="M151" s="251"/>
    </row>
    <row r="152" customFormat="false" ht="14.25" hidden="false" customHeight="false" outlineLevel="0" collapsed="false">
      <c r="A152" s="251"/>
      <c r="B152" s="251"/>
      <c r="C152" s="251"/>
      <c r="D152" s="251"/>
      <c r="E152" s="251"/>
      <c r="F152" s="251"/>
      <c r="G152" s="251"/>
      <c r="H152" s="251"/>
      <c r="I152" s="251"/>
      <c r="J152" s="251"/>
      <c r="K152" s="251"/>
      <c r="L152" s="251"/>
      <c r="M152" s="251"/>
    </row>
    <row r="153" customFormat="false" ht="14.25" hidden="false" customHeight="false" outlineLevel="0" collapsed="false">
      <c r="A153" s="251"/>
      <c r="B153" s="251"/>
      <c r="C153" s="251"/>
      <c r="D153" s="251"/>
      <c r="E153" s="251"/>
      <c r="F153" s="251"/>
      <c r="G153" s="251"/>
      <c r="H153" s="251"/>
      <c r="I153" s="251"/>
      <c r="J153" s="251"/>
      <c r="K153" s="251"/>
      <c r="L153" s="251"/>
      <c r="M153" s="251"/>
    </row>
    <row r="154" customFormat="false" ht="14.25" hidden="false" customHeight="false" outlineLevel="0" collapsed="false">
      <c r="A154" s="251"/>
      <c r="B154" s="251"/>
      <c r="C154" s="251"/>
      <c r="D154" s="251"/>
      <c r="E154" s="251"/>
      <c r="F154" s="251"/>
      <c r="G154" s="251"/>
      <c r="H154" s="251"/>
      <c r="I154" s="251"/>
      <c r="J154" s="251"/>
      <c r="K154" s="251"/>
      <c r="L154" s="251"/>
      <c r="M154" s="251"/>
    </row>
    <row r="155" customFormat="false" ht="14.25" hidden="false" customHeight="false" outlineLevel="0" collapsed="false">
      <c r="A155" s="251"/>
      <c r="B155" s="251"/>
      <c r="C155" s="251"/>
      <c r="D155" s="251"/>
      <c r="E155" s="251"/>
      <c r="F155" s="251"/>
      <c r="G155" s="251"/>
      <c r="H155" s="251"/>
      <c r="I155" s="251"/>
      <c r="J155" s="251"/>
      <c r="K155" s="251"/>
      <c r="L155" s="251"/>
      <c r="M155" s="251"/>
    </row>
    <row r="156" customFormat="false" ht="14.25" hidden="false" customHeight="false" outlineLevel="0" collapsed="false">
      <c r="A156" s="251"/>
      <c r="B156" s="251"/>
      <c r="C156" s="251"/>
      <c r="D156" s="251"/>
      <c r="E156" s="251"/>
      <c r="F156" s="251"/>
      <c r="G156" s="251"/>
      <c r="H156" s="251"/>
      <c r="I156" s="251"/>
      <c r="J156" s="251"/>
      <c r="K156" s="251"/>
      <c r="L156" s="251"/>
      <c r="M156" s="251"/>
    </row>
    <row r="157" customFormat="false" ht="14.25" hidden="false" customHeight="false" outlineLevel="0" collapsed="false">
      <c r="A157" s="251"/>
      <c r="B157" s="251"/>
      <c r="C157" s="251"/>
      <c r="D157" s="251"/>
      <c r="E157" s="251"/>
      <c r="F157" s="251"/>
      <c r="G157" s="251"/>
      <c r="H157" s="251"/>
      <c r="I157" s="251"/>
      <c r="J157" s="251"/>
      <c r="K157" s="251"/>
      <c r="L157" s="251"/>
      <c r="M157" s="251"/>
    </row>
    <row r="158" customFormat="false" ht="14.25" hidden="false" customHeight="false" outlineLevel="0" collapsed="false">
      <c r="A158" s="251"/>
      <c r="B158" s="251"/>
      <c r="C158" s="251"/>
      <c r="D158" s="251"/>
      <c r="E158" s="251"/>
      <c r="F158" s="251"/>
      <c r="G158" s="251"/>
      <c r="H158" s="251"/>
      <c r="I158" s="251"/>
      <c r="J158" s="251"/>
      <c r="K158" s="251"/>
      <c r="L158" s="251"/>
      <c r="M158" s="251"/>
    </row>
    <row r="159" customFormat="false" ht="14.25" hidden="false" customHeight="false" outlineLevel="0" collapsed="false">
      <c r="A159" s="251"/>
      <c r="B159" s="251"/>
      <c r="C159" s="251"/>
      <c r="D159" s="251"/>
      <c r="E159" s="251"/>
      <c r="F159" s="251"/>
      <c r="G159" s="251"/>
      <c r="H159" s="251"/>
      <c r="I159" s="251"/>
      <c r="J159" s="251"/>
      <c r="K159" s="251"/>
      <c r="L159" s="251"/>
      <c r="M159" s="251"/>
    </row>
    <row r="160" customFormat="false" ht="14.25" hidden="false" customHeight="false" outlineLevel="0" collapsed="false">
      <c r="A160" s="251"/>
      <c r="B160" s="251"/>
      <c r="C160" s="251"/>
      <c r="D160" s="251"/>
      <c r="E160" s="251"/>
      <c r="F160" s="251"/>
      <c r="G160" s="251"/>
      <c r="H160" s="251"/>
      <c r="I160" s="251"/>
      <c r="J160" s="251"/>
      <c r="K160" s="251"/>
      <c r="L160" s="251"/>
      <c r="M160" s="251"/>
    </row>
    <row r="161" customFormat="false" ht="14.25" hidden="false" customHeight="false" outlineLevel="0" collapsed="false">
      <c r="A161" s="251"/>
      <c r="B161" s="251"/>
      <c r="C161" s="251"/>
      <c r="D161" s="251"/>
      <c r="E161" s="251"/>
      <c r="F161" s="251"/>
      <c r="G161" s="251"/>
      <c r="H161" s="251"/>
      <c r="I161" s="251"/>
      <c r="J161" s="251"/>
      <c r="K161" s="251"/>
      <c r="L161" s="251"/>
      <c r="M161" s="251"/>
    </row>
    <row r="162" customFormat="false" ht="14.25" hidden="false" customHeight="false" outlineLevel="0" collapsed="false">
      <c r="A162" s="251"/>
      <c r="B162" s="251"/>
      <c r="C162" s="251"/>
      <c r="D162" s="251"/>
      <c r="E162" s="251"/>
      <c r="F162" s="251"/>
      <c r="G162" s="251"/>
      <c r="H162" s="251"/>
      <c r="I162" s="251"/>
      <c r="J162" s="251"/>
      <c r="K162" s="251"/>
      <c r="L162" s="251"/>
      <c r="M162" s="251"/>
    </row>
    <row r="163" customFormat="false" ht="14.25" hidden="false" customHeight="false" outlineLevel="0" collapsed="false">
      <c r="A163" s="251"/>
      <c r="B163" s="251"/>
      <c r="C163" s="251"/>
      <c r="D163" s="251"/>
      <c r="E163" s="251"/>
      <c r="F163" s="251"/>
      <c r="G163" s="251"/>
      <c r="H163" s="251"/>
      <c r="I163" s="251"/>
      <c r="J163" s="251"/>
      <c r="K163" s="251"/>
      <c r="L163" s="251"/>
      <c r="M163" s="251"/>
    </row>
    <row r="164" customFormat="false" ht="14.25" hidden="false" customHeight="false" outlineLevel="0" collapsed="false">
      <c r="A164" s="251"/>
      <c r="B164" s="251"/>
      <c r="C164" s="251"/>
      <c r="D164" s="251"/>
      <c r="E164" s="251"/>
      <c r="F164" s="251"/>
      <c r="G164" s="251"/>
      <c r="H164" s="251"/>
      <c r="I164" s="251"/>
      <c r="J164" s="251"/>
      <c r="K164" s="251"/>
      <c r="L164" s="251"/>
      <c r="M164" s="251"/>
    </row>
    <row r="165" customFormat="false" ht="14.25" hidden="false" customHeight="false" outlineLevel="0" collapsed="false">
      <c r="A165" s="251"/>
      <c r="B165" s="251"/>
      <c r="C165" s="251"/>
      <c r="D165" s="251"/>
      <c r="E165" s="251"/>
      <c r="F165" s="251"/>
      <c r="G165" s="251"/>
      <c r="H165" s="251"/>
      <c r="I165" s="251"/>
      <c r="J165" s="251"/>
      <c r="K165" s="251"/>
      <c r="L165" s="251"/>
      <c r="M165" s="251"/>
    </row>
    <row r="166" customFormat="false" ht="14.25" hidden="false" customHeight="false" outlineLevel="0" collapsed="false">
      <c r="A166" s="251"/>
      <c r="B166" s="251"/>
      <c r="C166" s="251"/>
      <c r="D166" s="251"/>
      <c r="E166" s="251"/>
      <c r="F166" s="251"/>
      <c r="G166" s="251"/>
      <c r="H166" s="251"/>
      <c r="I166" s="251"/>
      <c r="J166" s="251"/>
      <c r="K166" s="251"/>
      <c r="L166" s="251"/>
      <c r="M166" s="251"/>
    </row>
    <row r="167" customFormat="false" ht="14.25" hidden="false" customHeight="false" outlineLevel="0" collapsed="false">
      <c r="A167" s="251"/>
      <c r="B167" s="251"/>
      <c r="C167" s="251"/>
      <c r="D167" s="251"/>
      <c r="E167" s="251"/>
      <c r="F167" s="251"/>
      <c r="G167" s="251"/>
      <c r="H167" s="251"/>
      <c r="I167" s="251"/>
      <c r="J167" s="251"/>
      <c r="K167" s="251"/>
      <c r="L167" s="251"/>
      <c r="M167" s="251"/>
    </row>
    <row r="168" customFormat="false" ht="14.25" hidden="false" customHeight="false" outlineLevel="0" collapsed="false">
      <c r="A168" s="251"/>
      <c r="B168" s="251"/>
      <c r="C168" s="251"/>
      <c r="D168" s="251"/>
      <c r="E168" s="251"/>
      <c r="F168" s="251"/>
      <c r="G168" s="251"/>
      <c r="H168" s="251"/>
      <c r="I168" s="251"/>
      <c r="J168" s="251"/>
      <c r="K168" s="251"/>
      <c r="L168" s="251"/>
      <c r="M168" s="251"/>
    </row>
    <row r="169" customFormat="false" ht="14.25" hidden="false" customHeight="false" outlineLevel="0" collapsed="false">
      <c r="A169" s="251"/>
      <c r="B169" s="251"/>
      <c r="C169" s="251"/>
      <c r="D169" s="251"/>
      <c r="E169" s="251"/>
      <c r="F169" s="251"/>
      <c r="G169" s="251"/>
      <c r="H169" s="251"/>
      <c r="I169" s="251"/>
      <c r="J169" s="251"/>
      <c r="K169" s="251"/>
      <c r="L169" s="251"/>
      <c r="M169" s="251"/>
    </row>
    <row r="170" customFormat="false" ht="14.25" hidden="false" customHeight="false" outlineLevel="0" collapsed="false">
      <c r="A170" s="251"/>
      <c r="B170" s="251"/>
      <c r="C170" s="251"/>
      <c r="D170" s="251"/>
      <c r="E170" s="251"/>
      <c r="F170" s="251"/>
      <c r="G170" s="251"/>
      <c r="H170" s="251"/>
      <c r="I170" s="251"/>
      <c r="J170" s="251"/>
      <c r="K170" s="251"/>
      <c r="L170" s="251"/>
      <c r="M170" s="251"/>
    </row>
    <row r="171" customFormat="false" ht="14.25" hidden="false" customHeight="false" outlineLevel="0" collapsed="false">
      <c r="A171" s="251"/>
      <c r="B171" s="251"/>
      <c r="C171" s="251"/>
      <c r="D171" s="251"/>
      <c r="E171" s="251"/>
      <c r="F171" s="251"/>
      <c r="G171" s="251"/>
      <c r="H171" s="251"/>
      <c r="I171" s="251"/>
      <c r="J171" s="251"/>
      <c r="K171" s="251"/>
      <c r="L171" s="251"/>
      <c r="M171" s="251"/>
    </row>
    <row r="172" customFormat="false" ht="14.25" hidden="false" customHeight="false" outlineLevel="0" collapsed="false">
      <c r="A172" s="251"/>
      <c r="B172" s="251"/>
      <c r="C172" s="251"/>
      <c r="D172" s="251"/>
      <c r="E172" s="251"/>
      <c r="F172" s="251"/>
      <c r="G172" s="251"/>
      <c r="H172" s="251"/>
      <c r="I172" s="251"/>
      <c r="J172" s="251"/>
      <c r="K172" s="251"/>
      <c r="L172" s="251"/>
      <c r="M172" s="251"/>
    </row>
    <row r="173" customFormat="false" ht="14.25" hidden="false" customHeight="false" outlineLevel="0" collapsed="false">
      <c r="A173" s="251"/>
      <c r="B173" s="251"/>
      <c r="C173" s="251"/>
      <c r="D173" s="251"/>
      <c r="E173" s="251"/>
      <c r="F173" s="251"/>
      <c r="G173" s="251"/>
      <c r="H173" s="251"/>
      <c r="I173" s="251"/>
      <c r="J173" s="251"/>
      <c r="K173" s="251"/>
      <c r="L173" s="251"/>
      <c r="M173" s="251"/>
    </row>
    <row r="174" customFormat="false" ht="14.25" hidden="false" customHeight="false" outlineLevel="0" collapsed="false">
      <c r="A174" s="251"/>
      <c r="B174" s="251"/>
      <c r="C174" s="251"/>
      <c r="D174" s="251"/>
      <c r="E174" s="251"/>
      <c r="F174" s="251"/>
      <c r="G174" s="251"/>
      <c r="H174" s="251"/>
      <c r="I174" s="251"/>
      <c r="J174" s="251"/>
      <c r="K174" s="251"/>
      <c r="L174" s="251"/>
      <c r="M174" s="251"/>
    </row>
    <row r="175" customFormat="false" ht="14.25" hidden="false" customHeight="false" outlineLevel="0" collapsed="false">
      <c r="A175" s="251"/>
      <c r="B175" s="251"/>
      <c r="C175" s="251"/>
      <c r="D175" s="251"/>
      <c r="E175" s="251"/>
      <c r="F175" s="251"/>
      <c r="G175" s="251"/>
      <c r="H175" s="251"/>
      <c r="I175" s="251"/>
      <c r="J175" s="251"/>
      <c r="K175" s="251"/>
      <c r="L175" s="251"/>
      <c r="M175" s="251"/>
    </row>
    <row r="176" customFormat="false" ht="14.25" hidden="false" customHeight="false" outlineLevel="0" collapsed="false">
      <c r="A176" s="251"/>
      <c r="B176" s="251"/>
      <c r="C176" s="251"/>
      <c r="D176" s="251"/>
      <c r="E176" s="251"/>
      <c r="F176" s="251"/>
      <c r="G176" s="251"/>
      <c r="H176" s="251"/>
      <c r="I176" s="251"/>
      <c r="J176" s="251"/>
      <c r="K176" s="251"/>
      <c r="L176" s="251"/>
      <c r="M176" s="251"/>
    </row>
    <row r="177" customFormat="false" ht="14.25" hidden="false" customHeight="false" outlineLevel="0" collapsed="false">
      <c r="A177" s="251"/>
      <c r="B177" s="251"/>
      <c r="C177" s="251"/>
      <c r="D177" s="251"/>
      <c r="E177" s="251"/>
      <c r="F177" s="251"/>
      <c r="G177" s="251"/>
      <c r="H177" s="251"/>
      <c r="I177" s="251"/>
      <c r="J177" s="251"/>
      <c r="K177" s="251"/>
      <c r="L177" s="251"/>
      <c r="M177" s="251"/>
    </row>
    <row r="178" customFormat="false" ht="14.25" hidden="false" customHeight="false" outlineLevel="0" collapsed="false">
      <c r="A178" s="251"/>
      <c r="B178" s="251"/>
      <c r="C178" s="251"/>
      <c r="D178" s="251"/>
      <c r="E178" s="251"/>
      <c r="F178" s="251"/>
      <c r="G178" s="251"/>
      <c r="H178" s="251"/>
      <c r="I178" s="251"/>
      <c r="J178" s="251"/>
      <c r="K178" s="251"/>
      <c r="L178" s="251"/>
      <c r="M178" s="251"/>
    </row>
    <row r="179" customFormat="false" ht="14.25" hidden="false" customHeight="false" outlineLevel="0" collapsed="false">
      <c r="A179" s="251"/>
      <c r="B179" s="251"/>
      <c r="C179" s="251"/>
      <c r="D179" s="251"/>
      <c r="E179" s="251"/>
      <c r="F179" s="251"/>
      <c r="G179" s="251"/>
      <c r="H179" s="251"/>
      <c r="I179" s="251"/>
      <c r="J179" s="251"/>
      <c r="K179" s="251"/>
      <c r="L179" s="251"/>
      <c r="M179" s="251"/>
    </row>
    <row r="180" customFormat="false" ht="14.25" hidden="false" customHeight="false" outlineLevel="0" collapsed="false">
      <c r="A180" s="251"/>
      <c r="B180" s="251"/>
      <c r="C180" s="251"/>
      <c r="D180" s="251"/>
      <c r="E180" s="251"/>
      <c r="F180" s="251"/>
      <c r="G180" s="251"/>
      <c r="H180" s="251"/>
      <c r="I180" s="251"/>
      <c r="J180" s="251"/>
      <c r="K180" s="251"/>
      <c r="L180" s="251"/>
      <c r="M180" s="251"/>
    </row>
    <row r="181" customFormat="false" ht="14.25" hidden="false" customHeight="false" outlineLevel="0" collapsed="false">
      <c r="A181" s="251"/>
      <c r="B181" s="251"/>
      <c r="C181" s="251"/>
      <c r="D181" s="251"/>
      <c r="E181" s="251"/>
      <c r="F181" s="251"/>
      <c r="G181" s="251"/>
      <c r="H181" s="251"/>
      <c r="I181" s="251"/>
      <c r="J181" s="251"/>
      <c r="K181" s="251"/>
      <c r="L181" s="251"/>
      <c r="M181" s="251"/>
    </row>
    <row r="182" customFormat="false" ht="14.25" hidden="false" customHeight="false" outlineLevel="0" collapsed="false">
      <c r="A182" s="251"/>
      <c r="B182" s="251"/>
      <c r="C182" s="251"/>
      <c r="D182" s="251"/>
      <c r="E182" s="251"/>
      <c r="F182" s="251"/>
      <c r="G182" s="251"/>
      <c r="H182" s="251"/>
      <c r="I182" s="251"/>
      <c r="J182" s="251"/>
      <c r="K182" s="251"/>
      <c r="L182" s="251"/>
      <c r="M182" s="251"/>
    </row>
    <row r="183" customFormat="false" ht="14.25" hidden="false" customHeight="false" outlineLevel="0" collapsed="false">
      <c r="A183" s="251"/>
      <c r="B183" s="251"/>
      <c r="C183" s="251"/>
      <c r="D183" s="251"/>
      <c r="E183" s="251"/>
      <c r="F183" s="251"/>
      <c r="G183" s="251"/>
      <c r="H183" s="251"/>
      <c r="I183" s="251"/>
      <c r="J183" s="251"/>
      <c r="K183" s="251"/>
      <c r="L183" s="251"/>
      <c r="M183" s="251"/>
    </row>
    <row r="184" customFormat="false" ht="14.25" hidden="false" customHeight="false" outlineLevel="0" collapsed="false">
      <c r="A184" s="251"/>
      <c r="B184" s="251"/>
      <c r="C184" s="251"/>
      <c r="D184" s="251"/>
      <c r="E184" s="251"/>
      <c r="F184" s="251"/>
      <c r="G184" s="251"/>
      <c r="H184" s="251"/>
      <c r="I184" s="251"/>
      <c r="J184" s="251"/>
      <c r="K184" s="251"/>
      <c r="L184" s="251"/>
      <c r="M184" s="251"/>
    </row>
    <row r="185" customFormat="false" ht="14.25" hidden="false" customHeight="false" outlineLevel="0" collapsed="false">
      <c r="A185" s="251"/>
      <c r="B185" s="251"/>
      <c r="C185" s="251"/>
      <c r="D185" s="251"/>
      <c r="E185" s="251"/>
      <c r="F185" s="251"/>
      <c r="G185" s="251"/>
      <c r="H185" s="251"/>
      <c r="I185" s="251"/>
      <c r="J185" s="251"/>
      <c r="K185" s="251"/>
      <c r="L185" s="251"/>
      <c r="M185" s="251"/>
    </row>
    <row r="186" customFormat="false" ht="14.25" hidden="false" customHeight="false" outlineLevel="0" collapsed="false">
      <c r="A186" s="251"/>
      <c r="B186" s="251"/>
      <c r="C186" s="251"/>
      <c r="D186" s="251"/>
      <c r="E186" s="251"/>
      <c r="F186" s="251"/>
      <c r="G186" s="251"/>
      <c r="H186" s="251"/>
      <c r="I186" s="251"/>
      <c r="J186" s="251"/>
      <c r="K186" s="251"/>
      <c r="L186" s="251"/>
      <c r="M186" s="251"/>
    </row>
    <row r="187" customFormat="false" ht="14.25" hidden="false" customHeight="false" outlineLevel="0" collapsed="false">
      <c r="A187" s="251"/>
      <c r="B187" s="251"/>
      <c r="C187" s="251"/>
      <c r="D187" s="251"/>
      <c r="E187" s="251"/>
      <c r="F187" s="251"/>
      <c r="G187" s="251"/>
      <c r="H187" s="251"/>
      <c r="I187" s="251"/>
      <c r="J187" s="251"/>
      <c r="K187" s="251"/>
      <c r="L187" s="251"/>
      <c r="M187" s="251"/>
    </row>
    <row r="188" customFormat="false" ht="14.25" hidden="false" customHeight="false" outlineLevel="0" collapsed="false">
      <c r="A188" s="251"/>
      <c r="B188" s="251"/>
      <c r="C188" s="251"/>
      <c r="D188" s="251"/>
      <c r="E188" s="251"/>
      <c r="F188" s="251"/>
      <c r="G188" s="251"/>
      <c r="H188" s="251"/>
      <c r="I188" s="251"/>
      <c r="J188" s="251"/>
      <c r="K188" s="251"/>
      <c r="L188" s="251"/>
      <c r="M188" s="251"/>
    </row>
    <row r="189" customFormat="false" ht="14.25" hidden="false" customHeight="false" outlineLevel="0" collapsed="false">
      <c r="A189" s="251"/>
      <c r="B189" s="251"/>
      <c r="C189" s="251"/>
      <c r="D189" s="251"/>
      <c r="E189" s="251"/>
      <c r="F189" s="251"/>
      <c r="G189" s="251"/>
      <c r="H189" s="251"/>
      <c r="I189" s="251"/>
      <c r="J189" s="251"/>
      <c r="K189" s="251"/>
      <c r="L189" s="251"/>
      <c r="M189" s="251"/>
    </row>
    <row r="190" customFormat="false" ht="14.25" hidden="false" customHeight="false" outlineLevel="0" collapsed="false">
      <c r="A190" s="251"/>
      <c r="B190" s="251"/>
      <c r="C190" s="251"/>
      <c r="D190" s="251"/>
      <c r="E190" s="251"/>
      <c r="F190" s="251"/>
      <c r="G190" s="251"/>
      <c r="H190" s="251"/>
      <c r="I190" s="251"/>
      <c r="J190" s="251"/>
      <c r="K190" s="251"/>
      <c r="L190" s="251"/>
      <c r="M190" s="251"/>
    </row>
    <row r="191" customFormat="false" ht="14.25" hidden="false" customHeight="false" outlineLevel="0" collapsed="false">
      <c r="A191" s="251"/>
      <c r="B191" s="251"/>
      <c r="C191" s="251"/>
      <c r="D191" s="251"/>
      <c r="E191" s="251"/>
      <c r="F191" s="251"/>
      <c r="G191" s="251"/>
      <c r="H191" s="251"/>
      <c r="I191" s="251"/>
      <c r="J191" s="251"/>
      <c r="K191" s="251"/>
      <c r="L191" s="251"/>
      <c r="M191" s="251"/>
    </row>
    <row r="192" customFormat="false" ht="14.25" hidden="false" customHeight="false" outlineLevel="0" collapsed="false">
      <c r="A192" s="251"/>
      <c r="B192" s="251"/>
      <c r="C192" s="251"/>
      <c r="D192" s="251"/>
      <c r="E192" s="251"/>
      <c r="F192" s="251"/>
      <c r="G192" s="251"/>
      <c r="H192" s="251"/>
      <c r="I192" s="251"/>
      <c r="J192" s="251"/>
      <c r="K192" s="251"/>
      <c r="L192" s="251"/>
      <c r="M192" s="251"/>
    </row>
    <row r="193" customFormat="false" ht="14.25" hidden="false" customHeight="false" outlineLevel="0" collapsed="false">
      <c r="A193" s="251"/>
      <c r="B193" s="251"/>
      <c r="C193" s="251"/>
      <c r="D193" s="251"/>
      <c r="E193" s="251"/>
      <c r="F193" s="251"/>
      <c r="G193" s="251"/>
      <c r="H193" s="251"/>
      <c r="I193" s="251"/>
      <c r="J193" s="251"/>
      <c r="K193" s="251"/>
      <c r="L193" s="251"/>
      <c r="M193" s="251"/>
    </row>
    <row r="194" customFormat="false" ht="14.25" hidden="false" customHeight="false" outlineLevel="0" collapsed="false">
      <c r="A194" s="251"/>
      <c r="B194" s="251"/>
      <c r="C194" s="251"/>
      <c r="D194" s="251"/>
      <c r="E194" s="251"/>
      <c r="F194" s="251"/>
      <c r="G194" s="251"/>
      <c r="H194" s="251"/>
      <c r="I194" s="251"/>
      <c r="J194" s="251"/>
      <c r="K194" s="251"/>
      <c r="L194" s="251"/>
      <c r="M194" s="251"/>
    </row>
    <row r="195" customFormat="false" ht="14.25" hidden="false" customHeight="false" outlineLevel="0" collapsed="false">
      <c r="A195" s="251"/>
      <c r="B195" s="251"/>
      <c r="C195" s="251"/>
      <c r="D195" s="251"/>
      <c r="E195" s="251"/>
      <c r="F195" s="251"/>
      <c r="G195" s="251"/>
      <c r="H195" s="251"/>
      <c r="I195" s="251"/>
      <c r="J195" s="251"/>
      <c r="K195" s="251"/>
      <c r="L195" s="251"/>
      <c r="M195" s="251"/>
    </row>
    <row r="196" customFormat="false" ht="14.25" hidden="false" customHeight="false" outlineLevel="0" collapsed="false">
      <c r="A196" s="251"/>
      <c r="B196" s="251"/>
      <c r="C196" s="251"/>
      <c r="D196" s="251"/>
      <c r="E196" s="251"/>
      <c r="F196" s="251"/>
      <c r="G196" s="251"/>
      <c r="H196" s="251"/>
      <c r="I196" s="251"/>
      <c r="J196" s="251"/>
      <c r="K196" s="251"/>
      <c r="L196" s="251"/>
      <c r="M196" s="251"/>
    </row>
    <row r="197" customFormat="false" ht="14.25" hidden="false" customHeight="false" outlineLevel="0" collapsed="false">
      <c r="A197" s="251"/>
      <c r="B197" s="251"/>
      <c r="C197" s="251"/>
      <c r="D197" s="251"/>
      <c r="E197" s="251"/>
      <c r="F197" s="251"/>
      <c r="G197" s="251"/>
      <c r="H197" s="251"/>
      <c r="I197" s="251"/>
      <c r="J197" s="251"/>
      <c r="K197" s="251"/>
      <c r="L197" s="251"/>
      <c r="M197" s="251"/>
    </row>
    <row r="198" customFormat="false" ht="14.25" hidden="false" customHeight="false" outlineLevel="0" collapsed="false">
      <c r="A198" s="251"/>
      <c r="B198" s="251"/>
      <c r="C198" s="251"/>
      <c r="D198" s="251"/>
      <c r="E198" s="251"/>
      <c r="F198" s="251"/>
      <c r="G198" s="251"/>
      <c r="H198" s="251"/>
      <c r="I198" s="251"/>
      <c r="J198" s="251"/>
      <c r="K198" s="251"/>
      <c r="L198" s="251"/>
      <c r="M198" s="251"/>
    </row>
    <row r="199" customFormat="false" ht="14.25" hidden="false" customHeight="false" outlineLevel="0" collapsed="false">
      <c r="A199" s="251"/>
      <c r="B199" s="251"/>
      <c r="C199" s="251"/>
      <c r="D199" s="251"/>
      <c r="E199" s="251"/>
      <c r="F199" s="251"/>
      <c r="G199" s="251"/>
      <c r="H199" s="251"/>
      <c r="I199" s="251"/>
      <c r="J199" s="251"/>
      <c r="K199" s="251"/>
      <c r="L199" s="251"/>
      <c r="M199" s="251"/>
    </row>
    <row r="200" customFormat="false" ht="14.25" hidden="false" customHeight="false" outlineLevel="0" collapsed="false">
      <c r="A200" s="251"/>
      <c r="B200" s="251"/>
      <c r="C200" s="251"/>
      <c r="D200" s="251"/>
      <c r="E200" s="251"/>
      <c r="F200" s="251"/>
      <c r="G200" s="251"/>
      <c r="H200" s="251"/>
      <c r="I200" s="251"/>
      <c r="J200" s="251"/>
      <c r="K200" s="251"/>
      <c r="L200" s="251"/>
      <c r="M200" s="251"/>
    </row>
    <row r="201" customFormat="false" ht="14.25" hidden="false" customHeight="false" outlineLevel="0" collapsed="false">
      <c r="A201" s="251"/>
      <c r="B201" s="251"/>
      <c r="C201" s="251"/>
      <c r="D201" s="251"/>
      <c r="E201" s="251"/>
      <c r="F201" s="251"/>
      <c r="G201" s="251"/>
      <c r="H201" s="251"/>
      <c r="I201" s="251"/>
      <c r="J201" s="251"/>
      <c r="K201" s="251"/>
      <c r="L201" s="251"/>
      <c r="M201" s="251"/>
    </row>
    <row r="202" customFormat="false" ht="14.25" hidden="false" customHeight="false" outlineLevel="0" collapsed="false">
      <c r="A202" s="251"/>
      <c r="B202" s="251"/>
      <c r="C202" s="251"/>
      <c r="D202" s="251"/>
      <c r="E202" s="251"/>
      <c r="F202" s="251"/>
      <c r="G202" s="251"/>
      <c r="H202" s="251"/>
      <c r="I202" s="251"/>
      <c r="J202" s="251"/>
      <c r="K202" s="251"/>
      <c r="L202" s="251"/>
      <c r="M202" s="251"/>
    </row>
    <row r="203" customFormat="false" ht="14.25" hidden="false" customHeight="false" outlineLevel="0" collapsed="false">
      <c r="A203" s="251"/>
      <c r="B203" s="251"/>
      <c r="C203" s="251"/>
      <c r="D203" s="251"/>
      <c r="E203" s="251"/>
      <c r="F203" s="251"/>
      <c r="G203" s="251"/>
      <c r="H203" s="251"/>
      <c r="I203" s="251"/>
      <c r="J203" s="251"/>
      <c r="K203" s="251"/>
      <c r="L203" s="251"/>
      <c r="M203" s="251"/>
    </row>
    <row r="204" customFormat="false" ht="14.25" hidden="false" customHeight="false" outlineLevel="0" collapsed="false">
      <c r="A204" s="251"/>
      <c r="B204" s="251"/>
      <c r="C204" s="251"/>
      <c r="D204" s="251"/>
      <c r="E204" s="251"/>
      <c r="F204" s="251"/>
      <c r="G204" s="251"/>
      <c r="H204" s="251"/>
      <c r="I204" s="251"/>
      <c r="J204" s="251"/>
      <c r="K204" s="251"/>
      <c r="L204" s="251"/>
      <c r="M204" s="251"/>
    </row>
    <row r="205" customFormat="false" ht="14.25" hidden="false" customHeight="false" outlineLevel="0" collapsed="false">
      <c r="A205" s="251"/>
      <c r="B205" s="251"/>
      <c r="C205" s="251"/>
      <c r="D205" s="251"/>
      <c r="E205" s="251"/>
      <c r="F205" s="251"/>
      <c r="G205" s="251"/>
      <c r="H205" s="251"/>
      <c r="I205" s="251"/>
      <c r="J205" s="251"/>
      <c r="K205" s="251"/>
      <c r="L205" s="251"/>
      <c r="M205" s="251"/>
    </row>
    <row r="206" customFormat="false" ht="14.25" hidden="false" customHeight="false" outlineLevel="0" collapsed="false">
      <c r="A206" s="251"/>
      <c r="B206" s="251"/>
      <c r="C206" s="251"/>
      <c r="D206" s="251"/>
      <c r="E206" s="251"/>
      <c r="F206" s="251"/>
      <c r="G206" s="251"/>
      <c r="H206" s="251"/>
      <c r="I206" s="251"/>
      <c r="J206" s="251"/>
      <c r="K206" s="251"/>
      <c r="L206" s="251"/>
      <c r="M206" s="251"/>
    </row>
    <row r="207" customFormat="false" ht="14.25" hidden="false" customHeight="false" outlineLevel="0" collapsed="false">
      <c r="A207" s="251"/>
      <c r="B207" s="251"/>
      <c r="C207" s="251"/>
      <c r="D207" s="251"/>
      <c r="E207" s="251"/>
      <c r="F207" s="251"/>
      <c r="G207" s="251"/>
      <c r="H207" s="251"/>
      <c r="I207" s="251"/>
      <c r="J207" s="251"/>
      <c r="K207" s="251"/>
      <c r="L207" s="251"/>
      <c r="M207" s="251"/>
    </row>
    <row r="208" customFormat="false" ht="14.25" hidden="false" customHeight="false" outlineLevel="0" collapsed="false">
      <c r="A208" s="251"/>
      <c r="B208" s="251"/>
      <c r="C208" s="251"/>
      <c r="D208" s="251"/>
      <c r="E208" s="251"/>
      <c r="F208" s="251"/>
      <c r="G208" s="251"/>
      <c r="H208" s="251"/>
      <c r="I208" s="251"/>
      <c r="J208" s="251"/>
      <c r="K208" s="251"/>
      <c r="L208" s="251"/>
      <c r="M208" s="251"/>
    </row>
    <row r="209" customFormat="false" ht="14.25" hidden="false" customHeight="false" outlineLevel="0" collapsed="false">
      <c r="A209" s="251"/>
      <c r="B209" s="251"/>
      <c r="C209" s="251"/>
      <c r="D209" s="251"/>
      <c r="E209" s="251"/>
      <c r="F209" s="251"/>
      <c r="G209" s="251"/>
      <c r="H209" s="251"/>
      <c r="I209" s="251"/>
      <c r="J209" s="251"/>
      <c r="K209" s="251"/>
      <c r="L209" s="251"/>
      <c r="M209" s="251"/>
    </row>
    <row r="210" customFormat="false" ht="14.25" hidden="false" customHeight="false" outlineLevel="0" collapsed="false">
      <c r="A210" s="251"/>
      <c r="B210" s="251"/>
      <c r="C210" s="251"/>
      <c r="D210" s="251"/>
      <c r="E210" s="251"/>
      <c r="F210" s="251"/>
      <c r="G210" s="251"/>
      <c r="H210" s="251"/>
      <c r="I210" s="251"/>
      <c r="J210" s="251"/>
      <c r="K210" s="251"/>
      <c r="L210" s="251"/>
      <c r="M210" s="251"/>
    </row>
    <row r="211" customFormat="false" ht="14.25" hidden="false" customHeight="false" outlineLevel="0" collapsed="false">
      <c r="A211" s="251"/>
      <c r="B211" s="251"/>
      <c r="C211" s="251"/>
      <c r="D211" s="251"/>
      <c r="E211" s="251"/>
      <c r="F211" s="251"/>
      <c r="G211" s="251"/>
      <c r="H211" s="251"/>
      <c r="I211" s="251"/>
      <c r="J211" s="251"/>
      <c r="K211" s="251"/>
      <c r="L211" s="251"/>
      <c r="M211" s="251"/>
    </row>
    <row r="212" customFormat="false" ht="14.25" hidden="false" customHeight="false" outlineLevel="0" collapsed="false">
      <c r="A212" s="251"/>
      <c r="B212" s="251"/>
      <c r="C212" s="251"/>
      <c r="D212" s="251"/>
      <c r="E212" s="251"/>
      <c r="F212" s="251"/>
      <c r="G212" s="251"/>
      <c r="H212" s="251"/>
      <c r="I212" s="251"/>
      <c r="J212" s="251"/>
      <c r="K212" s="251"/>
      <c r="L212" s="251"/>
      <c r="M212" s="251"/>
    </row>
    <row r="213" customFormat="false" ht="14.25" hidden="false" customHeight="false" outlineLevel="0" collapsed="false">
      <c r="A213" s="251"/>
      <c r="B213" s="251"/>
      <c r="C213" s="251"/>
      <c r="D213" s="251"/>
      <c r="E213" s="251"/>
      <c r="F213" s="251"/>
      <c r="G213" s="251"/>
      <c r="H213" s="251"/>
      <c r="I213" s="251"/>
      <c r="J213" s="251"/>
      <c r="K213" s="251"/>
      <c r="L213" s="251"/>
      <c r="M213" s="251"/>
    </row>
  </sheetData>
  <mergeCells count="40">
    <mergeCell ref="A1:M2"/>
    <mergeCell ref="A3:F3"/>
    <mergeCell ref="G3:G13"/>
    <mergeCell ref="H3:M3"/>
    <mergeCell ref="A5:A6"/>
    <mergeCell ref="C5:C6"/>
    <mergeCell ref="D5:D6"/>
    <mergeCell ref="E5:E6"/>
    <mergeCell ref="F5:F6"/>
    <mergeCell ref="H5:H6"/>
    <mergeCell ref="J5:J6"/>
    <mergeCell ref="K5:K6"/>
    <mergeCell ref="L5:L6"/>
    <mergeCell ref="M5:M6"/>
    <mergeCell ref="A7:E7"/>
    <mergeCell ref="H7:L7"/>
    <mergeCell ref="A8:F8"/>
    <mergeCell ref="H8:M8"/>
    <mergeCell ref="A9:F9"/>
    <mergeCell ref="H9:M9"/>
    <mergeCell ref="A11:A12"/>
    <mergeCell ref="C11:C12"/>
    <mergeCell ref="D11:D12"/>
    <mergeCell ref="E11:E12"/>
    <mergeCell ref="F11:F12"/>
    <mergeCell ref="H11:H12"/>
    <mergeCell ref="J11:J12"/>
    <mergeCell ref="K11:K12"/>
    <mergeCell ref="L11:L12"/>
    <mergeCell ref="M11:M12"/>
    <mergeCell ref="A13:E13"/>
    <mergeCell ref="H13:L13"/>
    <mergeCell ref="A14:F14"/>
    <mergeCell ref="A15:F15"/>
    <mergeCell ref="A17:A18"/>
    <mergeCell ref="C17:C18"/>
    <mergeCell ref="D17:D18"/>
    <mergeCell ref="E17:E18"/>
    <mergeCell ref="F17:F18"/>
    <mergeCell ref="A19:E19"/>
  </mergeCells>
  <printOptions headings="false" gridLines="false" gridLinesSet="true" horizontalCentered="false" verticalCentered="false"/>
  <pageMargins left="0.511805555555555" right="0.511805555555555" top="0.7875" bottom="0.7875" header="0.511805555555555" footer="0.511805555555555"/>
  <pageSetup paperSize="9" scale="55"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104857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C10" activeCellId="0" sqref="C10"/>
    </sheetView>
  </sheetViews>
  <sheetFormatPr defaultColWidth="8.6171875" defaultRowHeight="14.25" zeroHeight="false" outlineLevelRow="0" outlineLevelCol="0"/>
  <cols>
    <col collapsed="false" customWidth="true" hidden="false" outlineLevel="0" max="1" min="1" style="1" width="20.77"/>
    <col collapsed="false" customWidth="true" hidden="false" outlineLevel="0" max="2" min="2" style="1" width="18"/>
    <col collapsed="false" customWidth="true" hidden="false" outlineLevel="0" max="3" min="3" style="1" width="26.21"/>
    <col collapsed="false" customWidth="true" hidden="false" outlineLevel="0" max="4" min="4" style="1" width="28.27"/>
    <col collapsed="false" customWidth="true" hidden="false" outlineLevel="0" max="5" min="5" style="1" width="24.57"/>
    <col collapsed="false" customWidth="true" hidden="false" outlineLevel="0" max="6" min="6" style="1" width="13.92"/>
  </cols>
  <sheetData>
    <row r="1" customFormat="false" ht="13.8" hidden="false" customHeight="false" outlineLevel="0" collapsed="false">
      <c r="A1" s="233" t="s">
        <v>260</v>
      </c>
      <c r="B1" s="233"/>
      <c r="C1" s="233"/>
      <c r="D1" s="233"/>
      <c r="E1" s="233"/>
      <c r="F1" s="233"/>
    </row>
    <row r="2" customFormat="false" ht="13.8" hidden="false" customHeight="false" outlineLevel="0" collapsed="false">
      <c r="A2" s="233"/>
      <c r="B2" s="233"/>
      <c r="C2" s="233"/>
      <c r="D2" s="233"/>
      <c r="E2" s="233"/>
      <c r="F2" s="233"/>
    </row>
    <row r="3" customFormat="false" ht="14.9" hidden="false" customHeight="false" outlineLevel="0" collapsed="false">
      <c r="A3" s="234" t="s">
        <v>261</v>
      </c>
      <c r="B3" s="234"/>
      <c r="C3" s="234"/>
      <c r="D3" s="234"/>
      <c r="E3" s="234"/>
      <c r="F3" s="234"/>
    </row>
    <row r="4" customFormat="false" ht="29.85" hidden="false" customHeight="false" outlineLevel="0" collapsed="false">
      <c r="A4" s="237" t="s">
        <v>242</v>
      </c>
      <c r="B4" s="237" t="s">
        <v>243</v>
      </c>
      <c r="C4" s="237" t="s">
        <v>244</v>
      </c>
      <c r="D4" s="237" t="s">
        <v>245</v>
      </c>
      <c r="E4" s="237" t="s">
        <v>246</v>
      </c>
      <c r="F4" s="237" t="s">
        <v>247</v>
      </c>
    </row>
    <row r="5" customFormat="false" ht="13.8" hidden="false" customHeight="false" outlineLevel="0" collapsed="false">
      <c r="A5" s="239" t="s">
        <v>248</v>
      </c>
      <c r="B5" s="240" t="n">
        <v>1</v>
      </c>
      <c r="C5" s="255" t="n">
        <f aca="false">1/5</f>
        <v>0.2</v>
      </c>
      <c r="D5" s="242" t="n">
        <f aca="false">'Dimensionamento de Serventes'!F37</f>
        <v>1.00444134573371</v>
      </c>
      <c r="E5" s="243" t="n">
        <f aca="false">'Servente SEM Insalubridade'!F218</f>
        <v>5717.07135933618</v>
      </c>
      <c r="F5" s="243" t="n">
        <f aca="false">(B5/B6)*C5*D5*E5</f>
        <v>3.02234886833016</v>
      </c>
    </row>
    <row r="6" customFormat="false" ht="13.8" hidden="false" customHeight="false" outlineLevel="0" collapsed="false">
      <c r="A6" s="239"/>
      <c r="B6" s="245" t="n">
        <v>380</v>
      </c>
      <c r="C6" s="255"/>
      <c r="D6" s="242"/>
      <c r="E6" s="243"/>
      <c r="F6" s="243"/>
    </row>
    <row r="7" customFormat="false" ht="13.8" hidden="false" customHeight="false" outlineLevel="0" collapsed="false">
      <c r="A7" s="256" t="s">
        <v>249</v>
      </c>
      <c r="B7" s="256"/>
      <c r="C7" s="256"/>
      <c r="D7" s="256"/>
      <c r="E7" s="256"/>
      <c r="F7" s="247" t="n">
        <f aca="false">SUM(F5)</f>
        <v>3.02234886833016</v>
      </c>
    </row>
    <row r="8" customFormat="false" ht="14.9" hidden="false" customHeight="false" outlineLevel="0" collapsed="false">
      <c r="A8" s="234" t="s">
        <v>262</v>
      </c>
      <c r="B8" s="234"/>
      <c r="C8" s="234"/>
      <c r="D8" s="234"/>
      <c r="E8" s="234"/>
      <c r="F8" s="234"/>
    </row>
    <row r="9" customFormat="false" ht="29.85" hidden="false" customHeight="false" outlineLevel="0" collapsed="false">
      <c r="A9" s="237" t="s">
        <v>242</v>
      </c>
      <c r="B9" s="237" t="s">
        <v>243</v>
      </c>
      <c r="C9" s="237" t="s">
        <v>244</v>
      </c>
      <c r="D9" s="237" t="s">
        <v>245</v>
      </c>
      <c r="E9" s="237" t="s">
        <v>246</v>
      </c>
      <c r="F9" s="237" t="s">
        <v>247</v>
      </c>
    </row>
    <row r="10" customFormat="false" ht="13.8" hidden="false" customHeight="false" outlineLevel="0" collapsed="false">
      <c r="A10" s="239" t="s">
        <v>248</v>
      </c>
      <c r="B10" s="240" t="n">
        <v>1</v>
      </c>
      <c r="C10" s="255" t="n">
        <f aca="false">1/5</f>
        <v>0.2</v>
      </c>
      <c r="D10" s="242" t="n">
        <f aca="false">'Dimensionamento de Serventes'!F37</f>
        <v>1.00444134573371</v>
      </c>
      <c r="E10" s="243" t="n">
        <f aca="false">'Servente SEM Insalubridade'!F218</f>
        <v>5717.07135933618</v>
      </c>
      <c r="F10" s="243" t="n">
        <f aca="false">(B10/B11)*C10*D10*E10</f>
        <v>3.02234886833016</v>
      </c>
    </row>
    <row r="11" customFormat="false" ht="13.8" hidden="false" customHeight="false" outlineLevel="0" collapsed="false">
      <c r="A11" s="239"/>
      <c r="B11" s="245" t="n">
        <v>380</v>
      </c>
      <c r="C11" s="255"/>
      <c r="D11" s="242"/>
      <c r="E11" s="243"/>
      <c r="F11" s="243"/>
    </row>
    <row r="12" customFormat="false" ht="13.8" hidden="false" customHeight="false" outlineLevel="0" collapsed="false">
      <c r="A12" s="256" t="s">
        <v>249</v>
      </c>
      <c r="B12" s="256"/>
      <c r="C12" s="256"/>
      <c r="D12" s="256"/>
      <c r="E12" s="256"/>
      <c r="F12" s="247" t="n">
        <f aca="false">SUM(F10)</f>
        <v>3.02234886833016</v>
      </c>
    </row>
    <row r="13" customFormat="false" ht="14.25" hidden="false" customHeight="false" outlineLevel="0" collapsed="false">
      <c r="A13" s="251"/>
      <c r="B13" s="251"/>
      <c r="C13" s="251"/>
      <c r="D13" s="251"/>
      <c r="E13" s="251"/>
      <c r="F13" s="251"/>
    </row>
    <row r="14" customFormat="false" ht="14.25" hidden="false" customHeight="false" outlineLevel="0" collapsed="false">
      <c r="A14" s="251"/>
      <c r="B14" s="251"/>
      <c r="C14" s="251"/>
      <c r="D14" s="251"/>
      <c r="E14" s="251"/>
      <c r="F14" s="253"/>
    </row>
    <row r="15" customFormat="false" ht="14.25" hidden="false" customHeight="false" outlineLevel="0" collapsed="false">
      <c r="A15" s="251"/>
      <c r="B15" s="251"/>
      <c r="C15" s="251"/>
      <c r="D15" s="251"/>
      <c r="E15" s="251"/>
      <c r="F15" s="253"/>
    </row>
    <row r="16" customFormat="false" ht="14.25" hidden="false" customHeight="false" outlineLevel="0" collapsed="false">
      <c r="A16" s="251"/>
      <c r="B16" s="251"/>
      <c r="C16" s="251"/>
      <c r="D16" s="251"/>
      <c r="E16" s="251"/>
      <c r="F16" s="251"/>
    </row>
    <row r="17" customFormat="false" ht="14.25" hidden="false" customHeight="false" outlineLevel="0" collapsed="false">
      <c r="A17" s="251"/>
      <c r="B17" s="251"/>
      <c r="C17" s="251"/>
      <c r="D17" s="251"/>
      <c r="E17" s="251"/>
      <c r="F17" s="251"/>
    </row>
    <row r="18" customFormat="false" ht="14.25" hidden="false" customHeight="false" outlineLevel="0" collapsed="false">
      <c r="A18" s="251"/>
      <c r="B18" s="251"/>
      <c r="C18" s="251"/>
      <c r="D18" s="251"/>
      <c r="E18" s="251"/>
      <c r="F18" s="251"/>
    </row>
    <row r="19" customFormat="false" ht="14.25" hidden="false" customHeight="false" outlineLevel="0" collapsed="false">
      <c r="A19" s="251"/>
      <c r="B19" s="251"/>
      <c r="C19" s="251"/>
      <c r="D19" s="251"/>
      <c r="E19" s="251"/>
      <c r="F19" s="251"/>
    </row>
    <row r="20" customFormat="false" ht="14.25" hidden="false" customHeight="false" outlineLevel="0" collapsed="false">
      <c r="A20" s="251"/>
      <c r="B20" s="251"/>
      <c r="C20" s="251"/>
      <c r="D20" s="251"/>
      <c r="E20" s="251"/>
      <c r="F20" s="251"/>
    </row>
    <row r="21" customFormat="false" ht="14.25" hidden="false" customHeight="false" outlineLevel="0" collapsed="false">
      <c r="A21" s="251"/>
      <c r="B21" s="251"/>
      <c r="C21" s="251"/>
      <c r="D21" s="251"/>
      <c r="E21" s="251"/>
      <c r="F21" s="251"/>
    </row>
    <row r="22" customFormat="false" ht="14.25" hidden="false" customHeight="false" outlineLevel="0" collapsed="false">
      <c r="A22" s="251"/>
      <c r="B22" s="251"/>
      <c r="C22" s="251"/>
      <c r="D22" s="251"/>
      <c r="E22" s="251"/>
      <c r="F22" s="251"/>
    </row>
    <row r="23" customFormat="false" ht="14.25" hidden="false" customHeight="false" outlineLevel="0" collapsed="false">
      <c r="A23" s="251"/>
      <c r="B23" s="251"/>
      <c r="C23" s="251"/>
      <c r="D23" s="251"/>
      <c r="E23" s="251"/>
      <c r="F23" s="251"/>
    </row>
    <row r="24" customFormat="false" ht="14.25" hidden="false" customHeight="false" outlineLevel="0" collapsed="false">
      <c r="A24" s="251"/>
      <c r="B24" s="251"/>
      <c r="C24" s="251"/>
      <c r="D24" s="251"/>
      <c r="E24" s="251"/>
      <c r="F24" s="251"/>
    </row>
    <row r="25" customFormat="false" ht="14.25" hidden="false" customHeight="false" outlineLevel="0" collapsed="false">
      <c r="A25" s="251"/>
      <c r="B25" s="251"/>
      <c r="C25" s="251"/>
      <c r="D25" s="251"/>
      <c r="E25" s="251"/>
      <c r="F25" s="251"/>
    </row>
    <row r="26" customFormat="false" ht="14.25" hidden="false" customHeight="false" outlineLevel="0" collapsed="false">
      <c r="A26" s="251"/>
      <c r="B26" s="251"/>
      <c r="C26" s="251"/>
      <c r="D26" s="251"/>
      <c r="E26" s="251"/>
      <c r="F26" s="251"/>
    </row>
    <row r="27" customFormat="false" ht="14.25" hidden="false" customHeight="false" outlineLevel="0" collapsed="false">
      <c r="A27" s="251"/>
      <c r="B27" s="251"/>
      <c r="C27" s="251"/>
      <c r="D27" s="251"/>
      <c r="E27" s="251"/>
      <c r="F27" s="251"/>
    </row>
    <row r="28" customFormat="false" ht="14.25" hidden="false" customHeight="false" outlineLevel="0" collapsed="false">
      <c r="A28" s="251"/>
      <c r="B28" s="251"/>
      <c r="C28" s="251"/>
      <c r="D28" s="251"/>
      <c r="E28" s="251"/>
      <c r="F28" s="251"/>
    </row>
    <row r="29" customFormat="false" ht="14.25" hidden="false" customHeight="false" outlineLevel="0" collapsed="false">
      <c r="A29" s="251"/>
      <c r="B29" s="251"/>
      <c r="C29" s="251"/>
      <c r="D29" s="251"/>
      <c r="E29" s="251"/>
      <c r="F29" s="251"/>
    </row>
    <row r="30" customFormat="false" ht="14.25" hidden="false" customHeight="false" outlineLevel="0" collapsed="false">
      <c r="A30" s="251"/>
      <c r="B30" s="251"/>
      <c r="C30" s="251"/>
      <c r="D30" s="251"/>
      <c r="E30" s="251"/>
      <c r="F30" s="251"/>
    </row>
    <row r="31" customFormat="false" ht="14.25" hidden="false" customHeight="false" outlineLevel="0" collapsed="false">
      <c r="A31" s="251"/>
      <c r="B31" s="251"/>
      <c r="C31" s="251"/>
      <c r="D31" s="251"/>
      <c r="E31" s="251"/>
      <c r="F31" s="251"/>
    </row>
    <row r="32" customFormat="false" ht="14.25" hidden="false" customHeight="false" outlineLevel="0" collapsed="false">
      <c r="A32" s="251"/>
      <c r="B32" s="251"/>
      <c r="C32" s="251"/>
      <c r="D32" s="251"/>
      <c r="E32" s="251"/>
      <c r="F32" s="251"/>
    </row>
    <row r="33" customFormat="false" ht="14.25" hidden="false" customHeight="false" outlineLevel="0" collapsed="false">
      <c r="A33" s="251"/>
      <c r="B33" s="251"/>
      <c r="C33" s="251"/>
      <c r="D33" s="251"/>
      <c r="E33" s="251"/>
      <c r="F33" s="251"/>
    </row>
    <row r="34" customFormat="false" ht="14.25" hidden="false" customHeight="false" outlineLevel="0" collapsed="false">
      <c r="A34" s="251"/>
      <c r="B34" s="251"/>
      <c r="C34" s="251"/>
      <c r="D34" s="251"/>
      <c r="E34" s="251"/>
      <c r="F34" s="251"/>
    </row>
    <row r="35" customFormat="false" ht="14.25" hidden="false" customHeight="false" outlineLevel="0" collapsed="false">
      <c r="A35" s="251"/>
      <c r="B35" s="251"/>
      <c r="C35" s="251"/>
      <c r="D35" s="251"/>
      <c r="E35" s="251"/>
      <c r="F35" s="251"/>
    </row>
    <row r="36" customFormat="false" ht="14.25" hidden="false" customHeight="false" outlineLevel="0" collapsed="false">
      <c r="A36" s="251"/>
      <c r="B36" s="251"/>
      <c r="C36" s="251"/>
      <c r="D36" s="251"/>
      <c r="E36" s="251"/>
      <c r="F36" s="251"/>
    </row>
    <row r="37" customFormat="false" ht="14.25" hidden="false" customHeight="false" outlineLevel="0" collapsed="false">
      <c r="A37" s="251"/>
      <c r="B37" s="251"/>
      <c r="C37" s="251"/>
      <c r="D37" s="251"/>
      <c r="E37" s="251"/>
      <c r="F37" s="251"/>
    </row>
    <row r="38" customFormat="false" ht="14.25" hidden="false" customHeight="false" outlineLevel="0" collapsed="false">
      <c r="A38" s="251"/>
      <c r="B38" s="251"/>
      <c r="C38" s="251"/>
      <c r="D38" s="251"/>
      <c r="E38" s="251"/>
      <c r="F38" s="251"/>
    </row>
    <row r="39" customFormat="false" ht="14.25" hidden="false" customHeight="false" outlineLevel="0" collapsed="false">
      <c r="A39" s="251"/>
      <c r="B39" s="251"/>
      <c r="C39" s="251"/>
      <c r="D39" s="251"/>
      <c r="E39" s="251"/>
      <c r="F39" s="251"/>
    </row>
    <row r="40" customFormat="false" ht="14.25" hidden="false" customHeight="false" outlineLevel="0" collapsed="false">
      <c r="A40" s="251"/>
      <c r="B40" s="251"/>
      <c r="C40" s="251"/>
      <c r="D40" s="251"/>
      <c r="E40" s="251"/>
      <c r="F40" s="251"/>
    </row>
    <row r="41" customFormat="false" ht="14.25" hidden="false" customHeight="false" outlineLevel="0" collapsed="false">
      <c r="A41" s="251"/>
      <c r="B41" s="251"/>
      <c r="C41" s="251"/>
      <c r="D41" s="251"/>
      <c r="E41" s="251"/>
      <c r="F41" s="251"/>
    </row>
    <row r="42" customFormat="false" ht="14.25" hidden="false" customHeight="false" outlineLevel="0" collapsed="false">
      <c r="A42" s="251"/>
      <c r="B42" s="251"/>
      <c r="C42" s="251"/>
      <c r="D42" s="251"/>
      <c r="E42" s="251"/>
      <c r="F42" s="251"/>
    </row>
    <row r="43" customFormat="false" ht="14.25" hidden="false" customHeight="false" outlineLevel="0" collapsed="false">
      <c r="A43" s="251"/>
      <c r="B43" s="251"/>
      <c r="C43" s="251"/>
      <c r="D43" s="251"/>
      <c r="E43" s="251"/>
      <c r="F43" s="251"/>
    </row>
    <row r="44" customFormat="false" ht="14.25" hidden="false" customHeight="false" outlineLevel="0" collapsed="false">
      <c r="A44" s="251"/>
      <c r="B44" s="251"/>
      <c r="C44" s="251"/>
      <c r="D44" s="251"/>
      <c r="E44" s="251"/>
      <c r="F44" s="251"/>
    </row>
    <row r="45" customFormat="false" ht="14.25" hidden="false" customHeight="false" outlineLevel="0" collapsed="false">
      <c r="A45" s="251"/>
      <c r="B45" s="251"/>
      <c r="C45" s="251"/>
      <c r="D45" s="251"/>
      <c r="E45" s="251"/>
      <c r="F45" s="251"/>
    </row>
    <row r="46" customFormat="false" ht="14.25" hidden="false" customHeight="false" outlineLevel="0" collapsed="false">
      <c r="A46" s="251"/>
      <c r="B46" s="251"/>
      <c r="C46" s="251"/>
      <c r="D46" s="251"/>
      <c r="E46" s="251"/>
      <c r="F46" s="251"/>
    </row>
    <row r="47" customFormat="false" ht="14.25" hidden="false" customHeight="false" outlineLevel="0" collapsed="false">
      <c r="A47" s="251"/>
      <c r="B47" s="251"/>
      <c r="C47" s="251"/>
      <c r="D47" s="251"/>
      <c r="E47" s="251"/>
      <c r="F47" s="251"/>
    </row>
    <row r="48" customFormat="false" ht="14.25" hidden="false" customHeight="false" outlineLevel="0" collapsed="false">
      <c r="A48" s="251"/>
      <c r="B48" s="251"/>
      <c r="C48" s="251"/>
      <c r="D48" s="251"/>
      <c r="E48" s="251"/>
      <c r="F48" s="251"/>
    </row>
    <row r="49" customFormat="false" ht="14.25" hidden="false" customHeight="false" outlineLevel="0" collapsed="false">
      <c r="A49" s="251"/>
      <c r="B49" s="251"/>
      <c r="C49" s="251"/>
      <c r="D49" s="251"/>
      <c r="E49" s="251"/>
      <c r="F49" s="251"/>
    </row>
    <row r="50" customFormat="false" ht="14.25" hidden="false" customHeight="false" outlineLevel="0" collapsed="false">
      <c r="A50" s="251"/>
      <c r="B50" s="251"/>
      <c r="C50" s="251"/>
      <c r="D50" s="251"/>
      <c r="E50" s="251"/>
      <c r="F50" s="251"/>
    </row>
    <row r="51" customFormat="false" ht="14.25" hidden="false" customHeight="false" outlineLevel="0" collapsed="false">
      <c r="A51" s="251"/>
      <c r="B51" s="251"/>
      <c r="C51" s="251"/>
      <c r="D51" s="251"/>
      <c r="E51" s="251"/>
      <c r="F51" s="251"/>
    </row>
    <row r="52" customFormat="false" ht="14.25" hidden="false" customHeight="false" outlineLevel="0" collapsed="false">
      <c r="A52" s="251"/>
      <c r="B52" s="251"/>
      <c r="C52" s="251"/>
      <c r="D52" s="251"/>
      <c r="E52" s="251"/>
      <c r="F52" s="251"/>
    </row>
    <row r="53" customFormat="false" ht="14.25" hidden="false" customHeight="false" outlineLevel="0" collapsed="false">
      <c r="A53" s="251"/>
      <c r="B53" s="251"/>
      <c r="C53" s="251"/>
      <c r="D53" s="251"/>
      <c r="E53" s="251"/>
      <c r="F53" s="251"/>
    </row>
    <row r="54" customFormat="false" ht="14.25" hidden="false" customHeight="false" outlineLevel="0" collapsed="false">
      <c r="A54" s="251"/>
      <c r="B54" s="251"/>
      <c r="C54" s="251"/>
      <c r="D54" s="251"/>
      <c r="E54" s="251"/>
      <c r="F54" s="251"/>
    </row>
    <row r="55" customFormat="false" ht="14.25" hidden="false" customHeight="false" outlineLevel="0" collapsed="false">
      <c r="A55" s="251"/>
      <c r="B55" s="251"/>
      <c r="C55" s="251"/>
      <c r="D55" s="251"/>
      <c r="E55" s="251"/>
      <c r="F55" s="251"/>
    </row>
    <row r="56" customFormat="false" ht="14.25" hidden="false" customHeight="false" outlineLevel="0" collapsed="false">
      <c r="A56" s="251"/>
      <c r="B56" s="251"/>
      <c r="C56" s="251"/>
      <c r="D56" s="251"/>
      <c r="E56" s="251"/>
      <c r="F56" s="251"/>
    </row>
    <row r="57" customFormat="false" ht="14.25" hidden="false" customHeight="false" outlineLevel="0" collapsed="false">
      <c r="A57" s="251"/>
      <c r="B57" s="251"/>
      <c r="C57" s="251"/>
      <c r="D57" s="251"/>
      <c r="E57" s="251"/>
      <c r="F57" s="251"/>
    </row>
    <row r="58" customFormat="false" ht="14.25" hidden="false" customHeight="false" outlineLevel="0" collapsed="false">
      <c r="A58" s="251"/>
      <c r="B58" s="251"/>
      <c r="C58" s="251"/>
      <c r="D58" s="251"/>
      <c r="E58" s="251"/>
      <c r="F58" s="251"/>
    </row>
    <row r="59" customFormat="false" ht="14.25" hidden="false" customHeight="false" outlineLevel="0" collapsed="false">
      <c r="A59" s="251"/>
      <c r="B59" s="251"/>
      <c r="C59" s="251"/>
      <c r="D59" s="251"/>
      <c r="E59" s="251"/>
      <c r="F59" s="251"/>
    </row>
    <row r="60" customFormat="false" ht="14.25" hidden="false" customHeight="false" outlineLevel="0" collapsed="false">
      <c r="A60" s="251"/>
      <c r="B60" s="251"/>
      <c r="C60" s="251"/>
      <c r="D60" s="251"/>
      <c r="E60" s="251"/>
      <c r="F60" s="251"/>
    </row>
    <row r="61" customFormat="false" ht="14.25" hidden="false" customHeight="false" outlineLevel="0" collapsed="false">
      <c r="A61" s="251"/>
      <c r="B61" s="251"/>
      <c r="C61" s="251"/>
      <c r="D61" s="251"/>
      <c r="E61" s="251"/>
      <c r="F61" s="251"/>
    </row>
    <row r="62" customFormat="false" ht="14.25" hidden="false" customHeight="false" outlineLevel="0" collapsed="false">
      <c r="A62" s="251"/>
      <c r="B62" s="251"/>
      <c r="C62" s="251"/>
      <c r="D62" s="251"/>
      <c r="E62" s="251"/>
      <c r="F62" s="251"/>
    </row>
    <row r="63" customFormat="false" ht="14.25" hidden="false" customHeight="false" outlineLevel="0" collapsed="false">
      <c r="A63" s="251"/>
      <c r="B63" s="251"/>
      <c r="C63" s="251"/>
      <c r="D63" s="251"/>
      <c r="E63" s="251"/>
      <c r="F63" s="251"/>
    </row>
    <row r="64" customFormat="false" ht="14.25" hidden="false" customHeight="false" outlineLevel="0" collapsed="false">
      <c r="A64" s="251"/>
      <c r="B64" s="251"/>
      <c r="C64" s="251"/>
      <c r="D64" s="251"/>
      <c r="E64" s="251"/>
      <c r="F64" s="251"/>
    </row>
    <row r="65" customFormat="false" ht="14.25" hidden="false" customHeight="false" outlineLevel="0" collapsed="false">
      <c r="A65" s="251"/>
      <c r="B65" s="251"/>
      <c r="C65" s="251"/>
      <c r="D65" s="251"/>
      <c r="E65" s="251"/>
      <c r="F65" s="251"/>
    </row>
    <row r="66" customFormat="false" ht="14.25" hidden="false" customHeight="false" outlineLevel="0" collapsed="false">
      <c r="A66" s="251"/>
      <c r="B66" s="251"/>
      <c r="C66" s="251"/>
      <c r="D66" s="251"/>
      <c r="E66" s="251"/>
      <c r="F66" s="251"/>
    </row>
    <row r="67" customFormat="false" ht="14.25" hidden="false" customHeight="false" outlineLevel="0" collapsed="false">
      <c r="A67" s="251"/>
      <c r="B67" s="251"/>
      <c r="C67" s="251"/>
      <c r="D67" s="251"/>
      <c r="E67" s="251"/>
      <c r="F67" s="251"/>
    </row>
    <row r="68" customFormat="false" ht="14.25" hidden="false" customHeight="false" outlineLevel="0" collapsed="false">
      <c r="A68" s="251"/>
      <c r="B68" s="251"/>
      <c r="C68" s="251"/>
      <c r="D68" s="251"/>
      <c r="E68" s="251"/>
      <c r="F68" s="251"/>
    </row>
    <row r="69" customFormat="false" ht="14.25" hidden="false" customHeight="false" outlineLevel="0" collapsed="false">
      <c r="A69" s="251"/>
      <c r="B69" s="251"/>
      <c r="C69" s="251"/>
      <c r="D69" s="251"/>
      <c r="E69" s="251"/>
      <c r="F69" s="251"/>
    </row>
    <row r="70" customFormat="false" ht="14.25" hidden="false" customHeight="false" outlineLevel="0" collapsed="false">
      <c r="A70" s="251"/>
      <c r="B70" s="251"/>
      <c r="C70" s="251"/>
      <c r="D70" s="251"/>
      <c r="E70" s="251"/>
      <c r="F70" s="251"/>
    </row>
    <row r="71" customFormat="false" ht="14.25" hidden="false" customHeight="false" outlineLevel="0" collapsed="false">
      <c r="A71" s="251"/>
      <c r="B71" s="251"/>
      <c r="C71" s="251"/>
      <c r="D71" s="251"/>
      <c r="E71" s="251"/>
      <c r="F71" s="251"/>
    </row>
    <row r="72" customFormat="false" ht="14.25" hidden="false" customHeight="false" outlineLevel="0" collapsed="false">
      <c r="A72" s="251"/>
      <c r="B72" s="251"/>
      <c r="C72" s="251"/>
      <c r="D72" s="251"/>
      <c r="E72" s="251"/>
      <c r="F72" s="251"/>
    </row>
    <row r="73" customFormat="false" ht="14.25" hidden="false" customHeight="false" outlineLevel="0" collapsed="false">
      <c r="A73" s="251"/>
      <c r="B73" s="251"/>
      <c r="C73" s="251"/>
      <c r="D73" s="251"/>
      <c r="E73" s="251"/>
      <c r="F73" s="251"/>
    </row>
    <row r="74" customFormat="false" ht="14.25" hidden="false" customHeight="false" outlineLevel="0" collapsed="false">
      <c r="A74" s="251"/>
      <c r="B74" s="251"/>
      <c r="C74" s="251"/>
      <c r="D74" s="251"/>
      <c r="E74" s="251"/>
      <c r="F74" s="251"/>
    </row>
    <row r="75" customFormat="false" ht="14.25" hidden="false" customHeight="false" outlineLevel="0" collapsed="false">
      <c r="A75" s="251"/>
      <c r="B75" s="251"/>
      <c r="C75" s="251"/>
      <c r="D75" s="251"/>
      <c r="E75" s="251"/>
      <c r="F75" s="251"/>
    </row>
    <row r="76" customFormat="false" ht="14.25" hidden="false" customHeight="false" outlineLevel="0" collapsed="false">
      <c r="A76" s="251"/>
      <c r="B76" s="251"/>
      <c r="C76" s="251"/>
      <c r="D76" s="251"/>
      <c r="E76" s="251"/>
      <c r="F76" s="251"/>
    </row>
    <row r="77" customFormat="false" ht="14.25" hidden="false" customHeight="false" outlineLevel="0" collapsed="false">
      <c r="A77" s="251"/>
      <c r="B77" s="251"/>
      <c r="C77" s="251"/>
      <c r="D77" s="251"/>
      <c r="E77" s="251"/>
      <c r="F77" s="251"/>
    </row>
    <row r="78" customFormat="false" ht="14.25" hidden="false" customHeight="false" outlineLevel="0" collapsed="false">
      <c r="A78" s="251"/>
      <c r="B78" s="251"/>
      <c r="C78" s="251"/>
      <c r="D78" s="251"/>
      <c r="E78" s="251"/>
      <c r="F78" s="251"/>
    </row>
    <row r="79" customFormat="false" ht="14.25" hidden="false" customHeight="false" outlineLevel="0" collapsed="false">
      <c r="A79" s="251"/>
      <c r="B79" s="251"/>
      <c r="C79" s="251"/>
      <c r="D79" s="251"/>
      <c r="E79" s="251"/>
      <c r="F79" s="251"/>
    </row>
    <row r="80" customFormat="false" ht="14.25" hidden="false" customHeight="false" outlineLevel="0" collapsed="false">
      <c r="A80" s="251"/>
      <c r="B80" s="251"/>
      <c r="C80" s="251"/>
      <c r="D80" s="251"/>
      <c r="E80" s="251"/>
      <c r="F80" s="251"/>
    </row>
    <row r="81" customFormat="false" ht="14.25" hidden="false" customHeight="false" outlineLevel="0" collapsed="false">
      <c r="A81" s="251"/>
      <c r="B81" s="251"/>
      <c r="C81" s="251"/>
      <c r="D81" s="251"/>
      <c r="E81" s="251"/>
      <c r="F81" s="251"/>
    </row>
    <row r="82" customFormat="false" ht="14.25" hidden="false" customHeight="false" outlineLevel="0" collapsed="false">
      <c r="A82" s="251"/>
      <c r="B82" s="251"/>
      <c r="C82" s="251"/>
      <c r="D82" s="251"/>
      <c r="E82" s="251"/>
      <c r="F82" s="251"/>
    </row>
    <row r="83" customFormat="false" ht="14.25" hidden="false" customHeight="false" outlineLevel="0" collapsed="false">
      <c r="A83" s="251"/>
      <c r="B83" s="251"/>
      <c r="C83" s="251"/>
      <c r="D83" s="251"/>
      <c r="E83" s="251"/>
      <c r="F83" s="251"/>
    </row>
    <row r="84" customFormat="false" ht="14.25" hidden="false" customHeight="false" outlineLevel="0" collapsed="false">
      <c r="A84" s="251"/>
      <c r="B84" s="251"/>
      <c r="C84" s="251"/>
      <c r="D84" s="251"/>
      <c r="E84" s="251"/>
      <c r="F84" s="251"/>
    </row>
    <row r="85" customFormat="false" ht="14.25" hidden="false" customHeight="false" outlineLevel="0" collapsed="false">
      <c r="A85" s="251"/>
      <c r="B85" s="251"/>
      <c r="C85" s="251"/>
      <c r="D85" s="251"/>
      <c r="E85" s="251"/>
      <c r="F85" s="251"/>
    </row>
    <row r="86" customFormat="false" ht="14.25" hidden="false" customHeight="false" outlineLevel="0" collapsed="false">
      <c r="A86" s="251"/>
      <c r="B86" s="251"/>
      <c r="C86" s="251"/>
      <c r="D86" s="251"/>
      <c r="E86" s="251"/>
      <c r="F86" s="251"/>
    </row>
    <row r="87" customFormat="false" ht="14.25" hidden="false" customHeight="false" outlineLevel="0" collapsed="false">
      <c r="A87" s="251"/>
      <c r="B87" s="251"/>
      <c r="C87" s="251"/>
      <c r="D87" s="251"/>
      <c r="E87" s="251"/>
      <c r="F87" s="251"/>
    </row>
    <row r="88" customFormat="false" ht="14.25" hidden="false" customHeight="false" outlineLevel="0" collapsed="false">
      <c r="A88" s="251"/>
      <c r="B88" s="251"/>
      <c r="C88" s="251"/>
      <c r="D88" s="251"/>
      <c r="E88" s="251"/>
      <c r="F88" s="251"/>
    </row>
    <row r="89" customFormat="false" ht="14.25" hidden="false" customHeight="false" outlineLevel="0" collapsed="false">
      <c r="A89" s="251"/>
      <c r="B89" s="251"/>
      <c r="C89" s="251"/>
      <c r="D89" s="251"/>
      <c r="E89" s="251"/>
      <c r="F89" s="251"/>
    </row>
    <row r="90" customFormat="false" ht="14.25" hidden="false" customHeight="false" outlineLevel="0" collapsed="false">
      <c r="A90" s="251"/>
      <c r="B90" s="251"/>
      <c r="C90" s="251"/>
      <c r="D90" s="251"/>
      <c r="E90" s="251"/>
      <c r="F90" s="251"/>
    </row>
    <row r="91" customFormat="false" ht="14.25" hidden="false" customHeight="false" outlineLevel="0" collapsed="false">
      <c r="A91" s="251"/>
      <c r="B91" s="251"/>
      <c r="C91" s="251"/>
      <c r="D91" s="251"/>
      <c r="E91" s="251"/>
      <c r="F91" s="251"/>
    </row>
    <row r="92" customFormat="false" ht="14.25" hidden="false" customHeight="false" outlineLevel="0" collapsed="false">
      <c r="A92" s="251"/>
      <c r="B92" s="251"/>
      <c r="C92" s="251"/>
      <c r="D92" s="251"/>
      <c r="E92" s="251"/>
      <c r="F92" s="251"/>
    </row>
    <row r="93" customFormat="false" ht="14.25" hidden="false" customHeight="false" outlineLevel="0" collapsed="false">
      <c r="A93" s="251"/>
      <c r="B93" s="251"/>
      <c r="C93" s="251"/>
      <c r="D93" s="251"/>
      <c r="E93" s="251"/>
      <c r="F93" s="251"/>
    </row>
    <row r="94" customFormat="false" ht="14.25" hidden="false" customHeight="false" outlineLevel="0" collapsed="false">
      <c r="A94" s="251"/>
      <c r="B94" s="251"/>
      <c r="C94" s="251"/>
      <c r="D94" s="251"/>
      <c r="E94" s="251"/>
      <c r="F94" s="251"/>
    </row>
    <row r="95" customFormat="false" ht="14.25" hidden="false" customHeight="false" outlineLevel="0" collapsed="false">
      <c r="A95" s="251"/>
      <c r="B95" s="251"/>
      <c r="C95" s="251"/>
      <c r="D95" s="251"/>
      <c r="E95" s="251"/>
      <c r="F95" s="251"/>
    </row>
    <row r="96" customFormat="false" ht="14.25" hidden="false" customHeight="false" outlineLevel="0" collapsed="false">
      <c r="A96" s="251"/>
      <c r="B96" s="251"/>
      <c r="C96" s="251"/>
      <c r="D96" s="251"/>
      <c r="E96" s="251"/>
      <c r="F96" s="251"/>
    </row>
    <row r="97" customFormat="false" ht="14.25" hidden="false" customHeight="false" outlineLevel="0" collapsed="false">
      <c r="A97" s="251"/>
      <c r="B97" s="251"/>
      <c r="C97" s="251"/>
      <c r="D97" s="251"/>
      <c r="E97" s="251"/>
      <c r="F97" s="251"/>
    </row>
    <row r="98" customFormat="false" ht="14.25" hidden="false" customHeight="false" outlineLevel="0" collapsed="false">
      <c r="A98" s="251"/>
      <c r="B98" s="251"/>
      <c r="C98" s="251"/>
      <c r="D98" s="251"/>
      <c r="E98" s="251"/>
      <c r="F98" s="251"/>
    </row>
    <row r="99" customFormat="false" ht="14.25" hidden="false" customHeight="false" outlineLevel="0" collapsed="false">
      <c r="A99" s="251"/>
      <c r="B99" s="251"/>
      <c r="C99" s="251"/>
      <c r="D99" s="251"/>
      <c r="E99" s="251"/>
      <c r="F99" s="251"/>
    </row>
    <row r="100" customFormat="false" ht="14.25" hidden="false" customHeight="false" outlineLevel="0" collapsed="false">
      <c r="A100" s="251"/>
      <c r="B100" s="251"/>
      <c r="C100" s="251"/>
      <c r="D100" s="251"/>
      <c r="E100" s="251"/>
      <c r="F100" s="251"/>
    </row>
    <row r="101" customFormat="false" ht="14.25" hidden="false" customHeight="false" outlineLevel="0" collapsed="false">
      <c r="A101" s="251"/>
      <c r="B101" s="251"/>
      <c r="C101" s="251"/>
      <c r="D101" s="251"/>
      <c r="E101" s="251"/>
      <c r="F101" s="251"/>
    </row>
    <row r="102" customFormat="false" ht="14.25" hidden="false" customHeight="false" outlineLevel="0" collapsed="false">
      <c r="A102" s="251"/>
      <c r="B102" s="251"/>
      <c r="C102" s="251"/>
      <c r="D102" s="251"/>
      <c r="E102" s="251"/>
      <c r="F102" s="251"/>
    </row>
    <row r="103" customFormat="false" ht="14.25" hidden="false" customHeight="false" outlineLevel="0" collapsed="false">
      <c r="A103" s="251"/>
      <c r="B103" s="251"/>
      <c r="C103" s="251"/>
      <c r="D103" s="251"/>
      <c r="E103" s="251"/>
      <c r="F103" s="251"/>
    </row>
    <row r="104" customFormat="false" ht="14.25" hidden="false" customHeight="false" outlineLevel="0" collapsed="false">
      <c r="A104" s="251"/>
      <c r="B104" s="251"/>
      <c r="C104" s="251"/>
      <c r="D104" s="251"/>
      <c r="E104" s="251"/>
      <c r="F104" s="251"/>
    </row>
    <row r="105" customFormat="false" ht="14.25" hidden="false" customHeight="false" outlineLevel="0" collapsed="false">
      <c r="A105" s="251"/>
      <c r="B105" s="251"/>
      <c r="C105" s="251"/>
      <c r="D105" s="251"/>
      <c r="E105" s="251"/>
      <c r="F105" s="251"/>
    </row>
    <row r="106" customFormat="false" ht="14.25" hidden="false" customHeight="false" outlineLevel="0" collapsed="false">
      <c r="A106" s="251"/>
      <c r="B106" s="251"/>
      <c r="C106" s="251"/>
      <c r="D106" s="251"/>
      <c r="E106" s="251"/>
      <c r="F106" s="251"/>
    </row>
    <row r="107" customFormat="false" ht="14.25" hidden="false" customHeight="false" outlineLevel="0" collapsed="false">
      <c r="A107" s="251"/>
      <c r="B107" s="251"/>
      <c r="C107" s="251"/>
      <c r="D107" s="251"/>
      <c r="E107" s="251"/>
      <c r="F107" s="251"/>
    </row>
    <row r="108" customFormat="false" ht="14.25" hidden="false" customHeight="false" outlineLevel="0" collapsed="false">
      <c r="A108" s="251"/>
      <c r="B108" s="251"/>
      <c r="C108" s="251"/>
      <c r="D108" s="251"/>
      <c r="E108" s="251"/>
      <c r="F108" s="251"/>
    </row>
    <row r="109" customFormat="false" ht="14.25" hidden="false" customHeight="false" outlineLevel="0" collapsed="false">
      <c r="A109" s="251"/>
      <c r="B109" s="251"/>
      <c r="C109" s="251"/>
      <c r="D109" s="251"/>
      <c r="E109" s="251"/>
      <c r="F109" s="251"/>
    </row>
    <row r="110" customFormat="false" ht="14.25" hidden="false" customHeight="false" outlineLevel="0" collapsed="false">
      <c r="A110" s="251"/>
      <c r="B110" s="251"/>
      <c r="C110" s="251"/>
      <c r="D110" s="251"/>
      <c r="E110" s="251"/>
      <c r="F110" s="251"/>
    </row>
    <row r="111" customFormat="false" ht="14.25" hidden="false" customHeight="false" outlineLevel="0" collapsed="false">
      <c r="A111" s="251"/>
      <c r="B111" s="251"/>
      <c r="C111" s="251"/>
      <c r="D111" s="251"/>
      <c r="E111" s="251"/>
      <c r="F111" s="251"/>
    </row>
    <row r="112" customFormat="false" ht="14.25" hidden="false" customHeight="false" outlineLevel="0" collapsed="false">
      <c r="A112" s="251"/>
      <c r="B112" s="251"/>
      <c r="C112" s="251"/>
      <c r="D112" s="251"/>
      <c r="E112" s="251"/>
      <c r="F112" s="251"/>
    </row>
    <row r="113" customFormat="false" ht="14.25" hidden="false" customHeight="false" outlineLevel="0" collapsed="false">
      <c r="A113" s="251"/>
      <c r="B113" s="251"/>
      <c r="C113" s="251"/>
      <c r="D113" s="251"/>
      <c r="E113" s="251"/>
      <c r="F113" s="251"/>
    </row>
    <row r="114" customFormat="false" ht="14.25" hidden="false" customHeight="false" outlineLevel="0" collapsed="false">
      <c r="A114" s="251"/>
      <c r="B114" s="251"/>
      <c r="C114" s="251"/>
      <c r="D114" s="251"/>
      <c r="E114" s="251"/>
      <c r="F114" s="251"/>
    </row>
    <row r="115" customFormat="false" ht="14.25" hidden="false" customHeight="false" outlineLevel="0" collapsed="false">
      <c r="A115" s="251"/>
      <c r="B115" s="251"/>
      <c r="C115" s="251"/>
      <c r="D115" s="251"/>
      <c r="E115" s="251"/>
      <c r="F115" s="251"/>
    </row>
    <row r="116" customFormat="false" ht="14.25" hidden="false" customHeight="false" outlineLevel="0" collapsed="false">
      <c r="A116" s="251"/>
      <c r="B116" s="251"/>
      <c r="C116" s="251"/>
      <c r="D116" s="251"/>
      <c r="E116" s="251"/>
      <c r="F116" s="251"/>
    </row>
    <row r="117" customFormat="false" ht="14.25" hidden="false" customHeight="false" outlineLevel="0" collapsed="false">
      <c r="A117" s="251"/>
      <c r="B117" s="251"/>
      <c r="C117" s="251"/>
      <c r="D117" s="251"/>
      <c r="E117" s="251"/>
      <c r="F117" s="251"/>
    </row>
    <row r="118" customFormat="false" ht="14.25" hidden="false" customHeight="false" outlineLevel="0" collapsed="false">
      <c r="A118" s="251"/>
      <c r="B118" s="251"/>
      <c r="C118" s="251"/>
      <c r="D118" s="251"/>
      <c r="E118" s="251"/>
      <c r="F118" s="251"/>
    </row>
    <row r="119" customFormat="false" ht="14.25" hidden="false" customHeight="false" outlineLevel="0" collapsed="false">
      <c r="A119" s="251"/>
      <c r="B119" s="251"/>
      <c r="C119" s="251"/>
      <c r="D119" s="251"/>
      <c r="E119" s="251"/>
      <c r="F119" s="251"/>
    </row>
    <row r="120" customFormat="false" ht="14.25" hidden="false" customHeight="false" outlineLevel="0" collapsed="false">
      <c r="A120" s="251"/>
      <c r="B120" s="251"/>
      <c r="C120" s="251"/>
      <c r="D120" s="251"/>
      <c r="E120" s="251"/>
      <c r="F120" s="251"/>
    </row>
    <row r="121" customFormat="false" ht="14.25" hidden="false" customHeight="false" outlineLevel="0" collapsed="false">
      <c r="A121" s="251"/>
      <c r="B121" s="251"/>
      <c r="C121" s="251"/>
      <c r="D121" s="251"/>
      <c r="E121" s="251"/>
      <c r="F121" s="251"/>
    </row>
    <row r="122" customFormat="false" ht="14.25" hidden="false" customHeight="false" outlineLevel="0" collapsed="false">
      <c r="A122" s="251"/>
      <c r="B122" s="251"/>
      <c r="C122" s="251"/>
      <c r="D122" s="251"/>
      <c r="E122" s="251"/>
      <c r="F122" s="251"/>
    </row>
    <row r="123" customFormat="false" ht="14.25" hidden="false" customHeight="false" outlineLevel="0" collapsed="false">
      <c r="A123" s="251"/>
      <c r="B123" s="251"/>
      <c r="C123" s="251"/>
      <c r="D123" s="251"/>
      <c r="E123" s="251"/>
      <c r="F123" s="251"/>
    </row>
    <row r="124" customFormat="false" ht="14.25" hidden="false" customHeight="false" outlineLevel="0" collapsed="false">
      <c r="A124" s="251"/>
      <c r="B124" s="251"/>
      <c r="C124" s="251"/>
      <c r="D124" s="251"/>
      <c r="E124" s="251"/>
      <c r="F124" s="251"/>
    </row>
    <row r="125" customFormat="false" ht="14.25" hidden="false" customHeight="false" outlineLevel="0" collapsed="false">
      <c r="A125" s="251"/>
      <c r="B125" s="251"/>
      <c r="C125" s="251"/>
      <c r="D125" s="251"/>
      <c r="E125" s="251"/>
      <c r="F125" s="251"/>
    </row>
    <row r="126" customFormat="false" ht="14.25" hidden="false" customHeight="false" outlineLevel="0" collapsed="false">
      <c r="A126" s="251"/>
      <c r="B126" s="251"/>
      <c r="C126" s="251"/>
      <c r="D126" s="251"/>
      <c r="E126" s="251"/>
      <c r="F126" s="251"/>
    </row>
    <row r="127" customFormat="false" ht="14.25" hidden="false" customHeight="false" outlineLevel="0" collapsed="false">
      <c r="A127" s="251"/>
      <c r="B127" s="251"/>
      <c r="C127" s="251"/>
      <c r="D127" s="251"/>
      <c r="E127" s="251"/>
      <c r="F127" s="251"/>
    </row>
    <row r="128" customFormat="false" ht="14.25" hidden="false" customHeight="false" outlineLevel="0" collapsed="false">
      <c r="A128" s="251"/>
      <c r="B128" s="251"/>
      <c r="C128" s="251"/>
      <c r="D128" s="251"/>
      <c r="E128" s="251"/>
      <c r="F128" s="251"/>
    </row>
    <row r="129" customFormat="false" ht="14.25" hidden="false" customHeight="false" outlineLevel="0" collapsed="false">
      <c r="A129" s="251"/>
      <c r="B129" s="251"/>
      <c r="C129" s="251"/>
      <c r="D129" s="251"/>
      <c r="E129" s="251"/>
      <c r="F129" s="251"/>
    </row>
    <row r="130" customFormat="false" ht="14.25" hidden="false" customHeight="false" outlineLevel="0" collapsed="false">
      <c r="A130" s="251"/>
      <c r="B130" s="251"/>
      <c r="C130" s="251"/>
      <c r="D130" s="251"/>
      <c r="E130" s="251"/>
      <c r="F130" s="251"/>
    </row>
    <row r="131" customFormat="false" ht="14.25" hidden="false" customHeight="false" outlineLevel="0" collapsed="false">
      <c r="A131" s="251"/>
      <c r="B131" s="251"/>
      <c r="C131" s="251"/>
      <c r="D131" s="251"/>
      <c r="E131" s="251"/>
      <c r="F131" s="251"/>
    </row>
    <row r="132" customFormat="false" ht="14.25" hidden="false" customHeight="false" outlineLevel="0" collapsed="false">
      <c r="A132" s="251"/>
      <c r="B132" s="251"/>
      <c r="C132" s="251"/>
      <c r="D132" s="251"/>
      <c r="E132" s="251"/>
      <c r="F132" s="251"/>
    </row>
    <row r="133" customFormat="false" ht="14.25" hidden="false" customHeight="false" outlineLevel="0" collapsed="false">
      <c r="A133" s="251"/>
      <c r="B133" s="251"/>
      <c r="C133" s="251"/>
      <c r="D133" s="251"/>
      <c r="E133" s="251"/>
      <c r="F133" s="251"/>
    </row>
    <row r="134" customFormat="false" ht="14.25" hidden="false" customHeight="false" outlineLevel="0" collapsed="false">
      <c r="A134" s="251"/>
      <c r="B134" s="251"/>
      <c r="C134" s="251"/>
      <c r="D134" s="251"/>
      <c r="E134" s="251"/>
      <c r="F134" s="251"/>
    </row>
    <row r="135" customFormat="false" ht="14.25" hidden="false" customHeight="false" outlineLevel="0" collapsed="false">
      <c r="A135" s="251"/>
      <c r="B135" s="251"/>
      <c r="C135" s="251"/>
      <c r="D135" s="251"/>
      <c r="E135" s="251"/>
      <c r="F135" s="251"/>
    </row>
    <row r="136" customFormat="false" ht="14.25" hidden="false" customHeight="false" outlineLevel="0" collapsed="false">
      <c r="A136" s="251"/>
      <c r="B136" s="251"/>
      <c r="C136" s="251"/>
      <c r="D136" s="251"/>
      <c r="E136" s="251"/>
      <c r="F136" s="251"/>
    </row>
    <row r="137" customFormat="false" ht="14.25" hidden="false" customHeight="false" outlineLevel="0" collapsed="false">
      <c r="A137" s="251"/>
      <c r="B137" s="251"/>
      <c r="C137" s="251"/>
      <c r="D137" s="251"/>
      <c r="E137" s="251"/>
      <c r="F137" s="251"/>
    </row>
    <row r="138" customFormat="false" ht="14.25" hidden="false" customHeight="false" outlineLevel="0" collapsed="false">
      <c r="A138" s="251"/>
      <c r="B138" s="251"/>
      <c r="C138" s="251"/>
      <c r="D138" s="251"/>
      <c r="E138" s="251"/>
      <c r="F138" s="251"/>
    </row>
    <row r="139" customFormat="false" ht="14.25" hidden="false" customHeight="false" outlineLevel="0" collapsed="false">
      <c r="A139" s="251"/>
      <c r="B139" s="251"/>
      <c r="C139" s="251"/>
      <c r="D139" s="251"/>
      <c r="E139" s="251"/>
      <c r="F139" s="251"/>
    </row>
    <row r="140" customFormat="false" ht="14.25" hidden="false" customHeight="false" outlineLevel="0" collapsed="false">
      <c r="A140" s="251"/>
      <c r="B140" s="251"/>
      <c r="C140" s="251"/>
      <c r="D140" s="251"/>
      <c r="E140" s="251"/>
      <c r="F140" s="251"/>
    </row>
    <row r="141" customFormat="false" ht="14.25" hidden="false" customHeight="false" outlineLevel="0" collapsed="false">
      <c r="A141" s="251"/>
      <c r="B141" s="251"/>
      <c r="C141" s="251"/>
      <c r="D141" s="251"/>
      <c r="E141" s="251"/>
      <c r="F141" s="251"/>
    </row>
    <row r="142" customFormat="false" ht="14.25" hidden="false" customHeight="false" outlineLevel="0" collapsed="false">
      <c r="A142" s="251"/>
      <c r="B142" s="251"/>
      <c r="C142" s="251"/>
      <c r="D142" s="251"/>
      <c r="E142" s="251"/>
      <c r="F142" s="251"/>
    </row>
    <row r="143" customFormat="false" ht="14.25" hidden="false" customHeight="false" outlineLevel="0" collapsed="false">
      <c r="A143" s="251"/>
      <c r="B143" s="251"/>
      <c r="C143" s="251"/>
      <c r="D143" s="251"/>
      <c r="E143" s="251"/>
      <c r="F143" s="251"/>
    </row>
    <row r="144" customFormat="false" ht="14.25" hidden="false" customHeight="false" outlineLevel="0" collapsed="false">
      <c r="A144" s="251"/>
      <c r="B144" s="251"/>
      <c r="C144" s="251"/>
      <c r="D144" s="251"/>
      <c r="E144" s="251"/>
      <c r="F144" s="251"/>
    </row>
    <row r="145" customFormat="false" ht="14.25" hidden="false" customHeight="false" outlineLevel="0" collapsed="false">
      <c r="A145" s="251"/>
      <c r="B145" s="251"/>
      <c r="C145" s="251"/>
      <c r="D145" s="251"/>
      <c r="E145" s="251"/>
      <c r="F145" s="251"/>
    </row>
    <row r="146" customFormat="false" ht="14.25" hidden="false" customHeight="false" outlineLevel="0" collapsed="false">
      <c r="A146" s="251"/>
      <c r="B146" s="251"/>
      <c r="C146" s="251"/>
      <c r="D146" s="251"/>
      <c r="E146" s="251"/>
      <c r="F146" s="251"/>
    </row>
    <row r="147" customFormat="false" ht="14.25" hidden="false" customHeight="false" outlineLevel="0" collapsed="false">
      <c r="A147" s="251"/>
      <c r="B147" s="251"/>
      <c r="C147" s="251"/>
      <c r="D147" s="251"/>
      <c r="E147" s="251"/>
      <c r="F147" s="251"/>
    </row>
    <row r="148" customFormat="false" ht="14.25" hidden="false" customHeight="false" outlineLevel="0" collapsed="false">
      <c r="A148" s="251"/>
      <c r="B148" s="251"/>
      <c r="C148" s="251"/>
      <c r="D148" s="251"/>
      <c r="E148" s="251"/>
      <c r="F148" s="251"/>
    </row>
    <row r="149" customFormat="false" ht="14.25" hidden="false" customHeight="false" outlineLevel="0" collapsed="false">
      <c r="A149" s="251"/>
      <c r="B149" s="251"/>
      <c r="C149" s="251"/>
      <c r="D149" s="251"/>
      <c r="E149" s="251"/>
      <c r="F149" s="251"/>
    </row>
    <row r="150" customFormat="false" ht="14.25" hidden="false" customHeight="false" outlineLevel="0" collapsed="false">
      <c r="A150" s="251"/>
      <c r="B150" s="251"/>
      <c r="C150" s="251"/>
      <c r="D150" s="251"/>
      <c r="E150" s="251"/>
      <c r="F150" s="251"/>
    </row>
    <row r="151" customFormat="false" ht="14.25" hidden="false" customHeight="false" outlineLevel="0" collapsed="false">
      <c r="A151" s="251"/>
      <c r="B151" s="251"/>
      <c r="C151" s="251"/>
      <c r="D151" s="251"/>
      <c r="E151" s="251"/>
      <c r="F151" s="251"/>
    </row>
    <row r="152" customFormat="false" ht="14.25" hidden="false" customHeight="false" outlineLevel="0" collapsed="false">
      <c r="A152" s="251"/>
      <c r="B152" s="251"/>
      <c r="C152" s="251"/>
      <c r="D152" s="251"/>
      <c r="E152" s="251"/>
      <c r="F152" s="251"/>
    </row>
    <row r="153" customFormat="false" ht="14.25" hidden="false" customHeight="false" outlineLevel="0" collapsed="false">
      <c r="A153" s="251"/>
      <c r="B153" s="251"/>
      <c r="C153" s="251"/>
      <c r="D153" s="251"/>
      <c r="E153" s="251"/>
      <c r="F153" s="251"/>
    </row>
    <row r="154" customFormat="false" ht="14.25" hidden="false" customHeight="false" outlineLevel="0" collapsed="false">
      <c r="A154" s="251"/>
      <c r="B154" s="251"/>
      <c r="C154" s="251"/>
      <c r="D154" s="251"/>
      <c r="E154" s="251"/>
      <c r="F154" s="251"/>
    </row>
    <row r="155" customFormat="false" ht="14.25" hidden="false" customHeight="false" outlineLevel="0" collapsed="false">
      <c r="A155" s="251"/>
      <c r="B155" s="251"/>
      <c r="C155" s="251"/>
      <c r="D155" s="251"/>
      <c r="E155" s="251"/>
      <c r="F155" s="251"/>
    </row>
    <row r="156" customFormat="false" ht="14.25" hidden="false" customHeight="false" outlineLevel="0" collapsed="false">
      <c r="A156" s="251"/>
      <c r="B156" s="251"/>
      <c r="C156" s="251"/>
      <c r="D156" s="251"/>
      <c r="E156" s="251"/>
      <c r="F156" s="251"/>
    </row>
    <row r="157" customFormat="false" ht="14.25" hidden="false" customHeight="false" outlineLevel="0" collapsed="false">
      <c r="A157" s="251"/>
      <c r="B157" s="251"/>
      <c r="C157" s="251"/>
      <c r="D157" s="251"/>
      <c r="E157" s="251"/>
      <c r="F157" s="251"/>
    </row>
    <row r="158" customFormat="false" ht="14.25" hidden="false" customHeight="false" outlineLevel="0" collapsed="false">
      <c r="A158" s="251"/>
      <c r="B158" s="251"/>
      <c r="C158" s="251"/>
      <c r="D158" s="251"/>
      <c r="E158" s="251"/>
      <c r="F158" s="251"/>
    </row>
    <row r="159" customFormat="false" ht="14.25" hidden="false" customHeight="false" outlineLevel="0" collapsed="false">
      <c r="A159" s="251"/>
      <c r="B159" s="251"/>
      <c r="C159" s="251"/>
      <c r="D159" s="251"/>
      <c r="E159" s="251"/>
      <c r="F159" s="251"/>
    </row>
    <row r="160" customFormat="false" ht="14.25" hidden="false" customHeight="false" outlineLevel="0" collapsed="false">
      <c r="A160" s="251"/>
      <c r="B160" s="251"/>
      <c r="C160" s="251"/>
      <c r="D160" s="251"/>
      <c r="E160" s="251"/>
      <c r="F160" s="251"/>
    </row>
    <row r="161" customFormat="false" ht="14.25" hidden="false" customHeight="false" outlineLevel="0" collapsed="false">
      <c r="A161" s="251"/>
      <c r="B161" s="251"/>
      <c r="C161" s="251"/>
      <c r="D161" s="251"/>
      <c r="E161" s="251"/>
      <c r="F161" s="251"/>
    </row>
    <row r="162" customFormat="false" ht="14.25" hidden="false" customHeight="false" outlineLevel="0" collapsed="false">
      <c r="A162" s="251"/>
      <c r="B162" s="251"/>
      <c r="C162" s="251"/>
      <c r="D162" s="251"/>
      <c r="E162" s="251"/>
      <c r="F162" s="251"/>
    </row>
    <row r="163" customFormat="false" ht="14.25" hidden="false" customHeight="false" outlineLevel="0" collapsed="false">
      <c r="A163" s="251"/>
      <c r="B163" s="251"/>
      <c r="C163" s="251"/>
      <c r="D163" s="251"/>
      <c r="E163" s="251"/>
      <c r="F163" s="251"/>
    </row>
    <row r="164" customFormat="false" ht="14.25" hidden="false" customHeight="false" outlineLevel="0" collapsed="false">
      <c r="A164" s="251"/>
      <c r="B164" s="251"/>
      <c r="C164" s="251"/>
      <c r="D164" s="251"/>
      <c r="E164" s="251"/>
      <c r="F164" s="251"/>
    </row>
    <row r="165" customFormat="false" ht="14.25" hidden="false" customHeight="false" outlineLevel="0" collapsed="false">
      <c r="A165" s="251"/>
      <c r="B165" s="251"/>
      <c r="C165" s="251"/>
      <c r="D165" s="251"/>
      <c r="E165" s="251"/>
      <c r="F165" s="251"/>
    </row>
    <row r="166" customFormat="false" ht="14.25" hidden="false" customHeight="false" outlineLevel="0" collapsed="false">
      <c r="A166" s="251"/>
      <c r="B166" s="251"/>
      <c r="C166" s="251"/>
      <c r="D166" s="251"/>
      <c r="E166" s="251"/>
      <c r="F166" s="251"/>
    </row>
    <row r="167" customFormat="false" ht="14.25" hidden="false" customHeight="false" outlineLevel="0" collapsed="false">
      <c r="A167" s="251"/>
      <c r="B167" s="251"/>
      <c r="C167" s="251"/>
      <c r="D167" s="251"/>
      <c r="E167" s="251"/>
      <c r="F167" s="251"/>
    </row>
    <row r="168" customFormat="false" ht="14.25" hidden="false" customHeight="false" outlineLevel="0" collapsed="false">
      <c r="A168" s="251"/>
      <c r="B168" s="251"/>
      <c r="C168" s="251"/>
      <c r="D168" s="251"/>
      <c r="E168" s="251"/>
      <c r="F168" s="251"/>
    </row>
    <row r="169" customFormat="false" ht="14.25" hidden="false" customHeight="false" outlineLevel="0" collapsed="false">
      <c r="A169" s="251"/>
      <c r="B169" s="251"/>
      <c r="C169" s="251"/>
      <c r="D169" s="251"/>
      <c r="E169" s="251"/>
      <c r="F169" s="251"/>
    </row>
    <row r="170" customFormat="false" ht="14.25" hidden="false" customHeight="false" outlineLevel="0" collapsed="false">
      <c r="A170" s="251"/>
      <c r="B170" s="251"/>
      <c r="C170" s="251"/>
      <c r="D170" s="251"/>
      <c r="E170" s="251"/>
      <c r="F170" s="251"/>
    </row>
    <row r="171" customFormat="false" ht="14.25" hidden="false" customHeight="false" outlineLevel="0" collapsed="false">
      <c r="A171" s="251"/>
      <c r="B171" s="251"/>
      <c r="C171" s="251"/>
      <c r="D171" s="251"/>
      <c r="E171" s="251"/>
      <c r="F171" s="251"/>
    </row>
    <row r="172" customFormat="false" ht="14.25" hidden="false" customHeight="false" outlineLevel="0" collapsed="false">
      <c r="A172" s="251"/>
      <c r="B172" s="251"/>
      <c r="C172" s="251"/>
      <c r="D172" s="251"/>
      <c r="E172" s="251"/>
      <c r="F172" s="251"/>
    </row>
    <row r="173" customFormat="false" ht="14.25" hidden="false" customHeight="false" outlineLevel="0" collapsed="false">
      <c r="A173" s="251"/>
      <c r="B173" s="251"/>
      <c r="C173" s="251"/>
      <c r="D173" s="251"/>
      <c r="E173" s="251"/>
      <c r="F173" s="251"/>
    </row>
    <row r="174" customFormat="false" ht="14.25" hidden="false" customHeight="false" outlineLevel="0" collapsed="false">
      <c r="A174" s="251"/>
      <c r="B174" s="251"/>
      <c r="C174" s="251"/>
      <c r="D174" s="251"/>
      <c r="E174" s="251"/>
      <c r="F174" s="251"/>
    </row>
    <row r="175" customFormat="false" ht="14.25" hidden="false" customHeight="false" outlineLevel="0" collapsed="false">
      <c r="A175" s="251"/>
      <c r="B175" s="251"/>
      <c r="C175" s="251"/>
      <c r="D175" s="251"/>
      <c r="E175" s="251"/>
      <c r="F175" s="251"/>
    </row>
    <row r="176" customFormat="false" ht="14.25" hidden="false" customHeight="false" outlineLevel="0" collapsed="false">
      <c r="A176" s="251"/>
      <c r="B176" s="251"/>
      <c r="C176" s="251"/>
      <c r="D176" s="251"/>
      <c r="E176" s="251"/>
      <c r="F176" s="251"/>
    </row>
    <row r="177" customFormat="false" ht="14.25" hidden="false" customHeight="false" outlineLevel="0" collapsed="false">
      <c r="A177" s="251"/>
      <c r="B177" s="251"/>
      <c r="C177" s="251"/>
      <c r="D177" s="251"/>
      <c r="E177" s="251"/>
      <c r="F177" s="251"/>
    </row>
    <row r="178" customFormat="false" ht="14.25" hidden="false" customHeight="false" outlineLevel="0" collapsed="false">
      <c r="A178" s="251"/>
      <c r="B178" s="251"/>
      <c r="C178" s="251"/>
      <c r="D178" s="251"/>
      <c r="E178" s="251"/>
      <c r="F178" s="251"/>
    </row>
    <row r="179" customFormat="false" ht="14.25" hidden="false" customHeight="false" outlineLevel="0" collapsed="false">
      <c r="A179" s="251"/>
      <c r="B179" s="251"/>
      <c r="C179" s="251"/>
      <c r="D179" s="251"/>
      <c r="E179" s="251"/>
      <c r="F179" s="251"/>
    </row>
    <row r="180" customFormat="false" ht="14.25" hidden="false" customHeight="false" outlineLevel="0" collapsed="false">
      <c r="A180" s="251"/>
      <c r="B180" s="251"/>
      <c r="C180" s="251"/>
      <c r="D180" s="251"/>
      <c r="E180" s="251"/>
      <c r="F180" s="251"/>
    </row>
    <row r="181" customFormat="false" ht="14.25" hidden="false" customHeight="false" outlineLevel="0" collapsed="false">
      <c r="A181" s="251"/>
      <c r="B181" s="251"/>
      <c r="C181" s="251"/>
      <c r="D181" s="251"/>
      <c r="E181" s="251"/>
      <c r="F181" s="251"/>
    </row>
    <row r="182" customFormat="false" ht="14.25" hidden="false" customHeight="false" outlineLevel="0" collapsed="false">
      <c r="A182" s="251"/>
      <c r="B182" s="251"/>
      <c r="C182" s="251"/>
      <c r="D182" s="251"/>
      <c r="E182" s="251"/>
      <c r="F182" s="251"/>
    </row>
    <row r="183" customFormat="false" ht="14.25" hidden="false" customHeight="false" outlineLevel="0" collapsed="false">
      <c r="A183" s="251"/>
      <c r="B183" s="251"/>
      <c r="C183" s="251"/>
      <c r="D183" s="251"/>
      <c r="E183" s="251"/>
      <c r="F183" s="251"/>
    </row>
    <row r="184" customFormat="false" ht="14.25" hidden="false" customHeight="false" outlineLevel="0" collapsed="false">
      <c r="A184" s="251"/>
      <c r="B184" s="251"/>
      <c r="C184" s="251"/>
      <c r="D184" s="251"/>
      <c r="E184" s="251"/>
      <c r="F184" s="251"/>
    </row>
    <row r="185" customFormat="false" ht="14.25" hidden="false" customHeight="false" outlineLevel="0" collapsed="false">
      <c r="A185" s="251"/>
      <c r="B185" s="251"/>
      <c r="C185" s="251"/>
      <c r="D185" s="251"/>
      <c r="E185" s="251"/>
      <c r="F185" s="251"/>
    </row>
    <row r="186" customFormat="false" ht="14.25" hidden="false" customHeight="false" outlineLevel="0" collapsed="false">
      <c r="A186" s="251"/>
      <c r="B186" s="251"/>
      <c r="C186" s="251"/>
      <c r="D186" s="251"/>
      <c r="E186" s="251"/>
      <c r="F186" s="251"/>
    </row>
    <row r="187" customFormat="false" ht="14.25" hidden="false" customHeight="false" outlineLevel="0" collapsed="false">
      <c r="A187" s="251"/>
      <c r="B187" s="251"/>
      <c r="C187" s="251"/>
      <c r="D187" s="251"/>
      <c r="E187" s="251"/>
      <c r="F187" s="251"/>
    </row>
    <row r="188" customFormat="false" ht="14.25" hidden="false" customHeight="false" outlineLevel="0" collapsed="false">
      <c r="A188" s="251"/>
      <c r="B188" s="251"/>
      <c r="C188" s="251"/>
      <c r="D188" s="251"/>
      <c r="E188" s="251"/>
      <c r="F188" s="251"/>
    </row>
    <row r="189" customFormat="false" ht="14.25" hidden="false" customHeight="false" outlineLevel="0" collapsed="false">
      <c r="A189" s="251"/>
      <c r="B189" s="251"/>
      <c r="C189" s="251"/>
      <c r="D189" s="251"/>
      <c r="E189" s="251"/>
      <c r="F189" s="251"/>
    </row>
    <row r="190" customFormat="false" ht="14.25" hidden="false" customHeight="false" outlineLevel="0" collapsed="false">
      <c r="A190" s="251"/>
      <c r="B190" s="251"/>
      <c r="C190" s="251"/>
      <c r="D190" s="251"/>
      <c r="E190" s="251"/>
      <c r="F190" s="251"/>
    </row>
    <row r="191" customFormat="false" ht="14.25" hidden="false" customHeight="false" outlineLevel="0" collapsed="false">
      <c r="A191" s="251"/>
      <c r="B191" s="251"/>
      <c r="C191" s="251"/>
      <c r="D191" s="251"/>
      <c r="E191" s="251"/>
      <c r="F191" s="251"/>
    </row>
    <row r="192" customFormat="false" ht="14.25" hidden="false" customHeight="false" outlineLevel="0" collapsed="false">
      <c r="A192" s="251"/>
      <c r="B192" s="251"/>
      <c r="C192" s="251"/>
      <c r="D192" s="251"/>
      <c r="E192" s="251"/>
      <c r="F192" s="251"/>
    </row>
    <row r="193" customFormat="false" ht="14.25" hidden="false" customHeight="false" outlineLevel="0" collapsed="false">
      <c r="A193" s="251"/>
      <c r="B193" s="251"/>
      <c r="C193" s="251"/>
      <c r="D193" s="251"/>
      <c r="E193" s="251"/>
      <c r="F193" s="251"/>
    </row>
    <row r="194" customFormat="false" ht="14.25" hidden="false" customHeight="false" outlineLevel="0" collapsed="false">
      <c r="A194" s="251"/>
      <c r="B194" s="251"/>
      <c r="C194" s="251"/>
      <c r="D194" s="251"/>
      <c r="E194" s="251"/>
      <c r="F194" s="251"/>
    </row>
    <row r="195" customFormat="false" ht="14.25" hidden="false" customHeight="false" outlineLevel="0" collapsed="false">
      <c r="A195" s="251"/>
      <c r="B195" s="251"/>
      <c r="C195" s="251"/>
      <c r="D195" s="251"/>
      <c r="E195" s="251"/>
      <c r="F195" s="251"/>
    </row>
    <row r="196" customFormat="false" ht="14.25" hidden="false" customHeight="false" outlineLevel="0" collapsed="false">
      <c r="A196" s="251"/>
      <c r="B196" s="251"/>
      <c r="C196" s="251"/>
      <c r="D196" s="251"/>
      <c r="E196" s="251"/>
      <c r="F196" s="251"/>
    </row>
    <row r="197" customFormat="false" ht="14.25" hidden="false" customHeight="false" outlineLevel="0" collapsed="false">
      <c r="A197" s="251"/>
      <c r="B197" s="251"/>
      <c r="C197" s="251"/>
      <c r="D197" s="251"/>
      <c r="E197" s="251"/>
      <c r="F197" s="251"/>
    </row>
    <row r="198" customFormat="false" ht="14.25" hidden="false" customHeight="false" outlineLevel="0" collapsed="false">
      <c r="A198" s="251"/>
      <c r="B198" s="251"/>
      <c r="C198" s="251"/>
      <c r="D198" s="251"/>
      <c r="E198" s="251"/>
      <c r="F198" s="251"/>
    </row>
    <row r="199" customFormat="false" ht="14.25" hidden="false" customHeight="false" outlineLevel="0" collapsed="false">
      <c r="A199" s="251"/>
      <c r="B199" s="251"/>
      <c r="C199" s="251"/>
      <c r="D199" s="251"/>
      <c r="E199" s="251"/>
      <c r="F199" s="251"/>
    </row>
    <row r="200" customFormat="false" ht="14.25" hidden="false" customHeight="false" outlineLevel="0" collapsed="false">
      <c r="A200" s="251"/>
      <c r="B200" s="251"/>
      <c r="C200" s="251"/>
      <c r="D200" s="251"/>
      <c r="E200" s="251"/>
      <c r="F200" s="251"/>
    </row>
    <row r="201" customFormat="false" ht="14.25" hidden="false" customHeight="false" outlineLevel="0" collapsed="false">
      <c r="A201" s="251"/>
      <c r="B201" s="251"/>
      <c r="C201" s="251"/>
      <c r="D201" s="251"/>
      <c r="E201" s="251"/>
      <c r="F201" s="251"/>
    </row>
    <row r="202" customFormat="false" ht="14.25" hidden="false" customHeight="false" outlineLevel="0" collapsed="false">
      <c r="A202" s="251"/>
      <c r="B202" s="251"/>
      <c r="C202" s="251"/>
      <c r="D202" s="251"/>
      <c r="E202" s="251"/>
      <c r="F202" s="251"/>
    </row>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5">
    <mergeCell ref="A1:F2"/>
    <mergeCell ref="A3:F3"/>
    <mergeCell ref="A5:A6"/>
    <mergeCell ref="C5:C6"/>
    <mergeCell ref="D5:D6"/>
    <mergeCell ref="E5:E6"/>
    <mergeCell ref="F5:F6"/>
    <mergeCell ref="A7:E7"/>
    <mergeCell ref="A8:F8"/>
    <mergeCell ref="A10:A11"/>
    <mergeCell ref="C10:C11"/>
    <mergeCell ref="D10:D11"/>
    <mergeCell ref="E10:E11"/>
    <mergeCell ref="F10:F11"/>
    <mergeCell ref="A12:E12"/>
  </mergeCells>
  <printOptions headings="false" gridLines="false" gridLinesSet="true" horizontalCentered="false" verticalCentered="false"/>
  <pageMargins left="0.511805555555555" right="0.511805555555555" top="0.7875" bottom="0.7875" header="0.511805555555555" footer="0.511805555555555"/>
  <pageSetup paperSize="9" scale="95"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1048576"/>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G35" activeCellId="0" sqref="G35"/>
    </sheetView>
  </sheetViews>
  <sheetFormatPr defaultColWidth="8.6171875" defaultRowHeight="14.25" zeroHeight="false" outlineLevelRow="0" outlineLevelCol="0"/>
  <cols>
    <col collapsed="false" customWidth="true" hidden="false" outlineLevel="0" max="1" min="1" style="1" width="63.96"/>
    <col collapsed="false" customWidth="true" hidden="false" outlineLevel="0" max="2" min="2" style="1" width="12"/>
    <col collapsed="false" customWidth="true" hidden="false" outlineLevel="0" max="3" min="3" style="1" width="14.86"/>
    <col collapsed="false" customWidth="true" hidden="false" outlineLevel="0" max="4" min="4" style="1" width="8.12"/>
    <col collapsed="false" customWidth="true" hidden="false" outlineLevel="0" max="5" min="5" style="1" width="14.13"/>
    <col collapsed="false" customWidth="true" hidden="false" outlineLevel="0" max="6" min="6" style="1" width="20.64"/>
    <col collapsed="false" customWidth="true" hidden="false" outlineLevel="0" max="7" min="7" style="1" width="16.13"/>
  </cols>
  <sheetData>
    <row r="1" customFormat="false" ht="14.25" hidden="false" customHeight="false" outlineLevel="0" collapsed="false">
      <c r="A1" s="257" t="s">
        <v>263</v>
      </c>
      <c r="B1" s="257"/>
      <c r="C1" s="257"/>
      <c r="D1" s="257"/>
      <c r="E1" s="257"/>
      <c r="F1" s="257"/>
      <c r="G1" s="257"/>
    </row>
    <row r="2" customFormat="false" ht="14.25" hidden="false" customHeight="false" outlineLevel="0" collapsed="false">
      <c r="A2" s="258" t="s">
        <v>3</v>
      </c>
      <c r="B2" s="258"/>
      <c r="C2" s="258"/>
      <c r="D2" s="258"/>
      <c r="E2" s="258"/>
      <c r="F2" s="258"/>
      <c r="G2" s="258"/>
    </row>
    <row r="3" customFormat="false" ht="29.85" hidden="false" customHeight="false" outlineLevel="0" collapsed="false">
      <c r="A3" s="259" t="s">
        <v>264</v>
      </c>
      <c r="B3" s="259" t="s">
        <v>265</v>
      </c>
      <c r="C3" s="259" t="s">
        <v>266</v>
      </c>
      <c r="D3" s="260" t="s">
        <v>267</v>
      </c>
      <c r="E3" s="261" t="s">
        <v>268</v>
      </c>
      <c r="F3" s="262" t="s">
        <v>269</v>
      </c>
      <c r="G3" s="258" t="s">
        <v>270</v>
      </c>
    </row>
    <row r="4" customFormat="false" ht="12.8" hidden="false" customHeight="false" outlineLevel="0" collapsed="false">
      <c r="A4" s="263" t="s">
        <v>25</v>
      </c>
      <c r="B4" s="13" t="s">
        <v>271</v>
      </c>
      <c r="C4" s="264" t="n">
        <f aca="false">'PREÇO m² ÁREAS INTERNAS'!F7</f>
        <v>1.59512856939647</v>
      </c>
      <c r="D4" s="265" t="n">
        <v>24</v>
      </c>
      <c r="E4" s="264" t="n">
        <f aca="false">C4*D4</f>
        <v>38.2830856655153</v>
      </c>
      <c r="F4" s="266" t="n">
        <f aca="false">B4*E4</f>
        <v>19141.5428327577</v>
      </c>
      <c r="G4" s="267" t="n">
        <f aca="false">F4/24</f>
        <v>797.564284698236</v>
      </c>
    </row>
    <row r="5" customFormat="false" ht="12.8" hidden="false" customHeight="false" outlineLevel="0" collapsed="false">
      <c r="A5" s="263" t="str">
        <f aca="false">'Dimensionamento de Serventes'!B10</f>
        <v>Pisos Frios</v>
      </c>
      <c r="B5" s="13" t="s">
        <v>16</v>
      </c>
      <c r="C5" s="264" t="n">
        <f aca="false">'PREÇO m² ÁREAS INTERNAS'!M7</f>
        <v>4.78538570818942</v>
      </c>
      <c r="D5" s="265" t="n">
        <v>24</v>
      </c>
      <c r="E5" s="264" t="n">
        <f aca="false">C5*D5</f>
        <v>114.849256996546</v>
      </c>
      <c r="F5" s="266" t="n">
        <f aca="false">B5*E5</f>
        <v>934987.801208881</v>
      </c>
      <c r="G5" s="267" t="n">
        <f aca="false">F5/24</f>
        <v>38957.82505037</v>
      </c>
    </row>
    <row r="6" customFormat="false" ht="12.8" hidden="false" customHeight="false" outlineLevel="0" collapsed="false">
      <c r="A6" s="263" t="str">
        <f aca="false">'Dimensionamento de Serventes'!B11</f>
        <v>Laboratórios</v>
      </c>
      <c r="B6" s="13" t="s">
        <v>20</v>
      </c>
      <c r="C6" s="264" t="n">
        <f aca="false">'PREÇO m² ÁREAS INTERNAS'!F13</f>
        <v>12.7610285551718</v>
      </c>
      <c r="D6" s="265" t="n">
        <v>24</v>
      </c>
      <c r="E6" s="264" t="n">
        <f aca="false">C6*D6</f>
        <v>306.264685324123</v>
      </c>
      <c r="F6" s="266" t="n">
        <f aca="false">B6*E6</f>
        <v>333522.24231797</v>
      </c>
      <c r="G6" s="267" t="n">
        <f aca="false">F6/24</f>
        <v>13896.7600965821</v>
      </c>
    </row>
    <row r="7" customFormat="false" ht="12.8" hidden="false" customHeight="false" outlineLevel="0" collapsed="false">
      <c r="A7" s="263" t="str">
        <f aca="false">'Dimensionamento de Serventes'!B12</f>
        <v>Almoxarifado</v>
      </c>
      <c r="B7" s="13" t="s">
        <v>23</v>
      </c>
      <c r="C7" s="264" t="n">
        <f aca="false">'PREÇO m² ÁREAS INTERNAS'!M13</f>
        <v>1.14849256996546</v>
      </c>
      <c r="D7" s="265" t="n">
        <v>24</v>
      </c>
      <c r="E7" s="264" t="n">
        <f aca="false">C7*D7</f>
        <v>27.563821679171</v>
      </c>
      <c r="F7" s="266" t="n">
        <f aca="false">B7*E7</f>
        <v>10143.4863779349</v>
      </c>
      <c r="G7" s="267" t="n">
        <f aca="false">F7/24</f>
        <v>422.645265747289</v>
      </c>
    </row>
    <row r="8" customFormat="false" ht="12.8" hidden="false" customHeight="false" outlineLevel="0" collapsed="false">
      <c r="A8" s="263" t="s">
        <v>27</v>
      </c>
      <c r="B8" s="21" t="s">
        <v>29</v>
      </c>
      <c r="C8" s="264" t="n">
        <f aca="false">'PREÇO m² ÁREAS INTERNAS'!M19</f>
        <v>3.82830856655153</v>
      </c>
      <c r="D8" s="265" t="n">
        <v>24</v>
      </c>
      <c r="E8" s="264" t="n">
        <f aca="false">C8*D8</f>
        <v>91.8794055972368</v>
      </c>
      <c r="F8" s="266" t="n">
        <f aca="false">B8*E8</f>
        <v>99229.7580450157</v>
      </c>
      <c r="G8" s="267" t="n">
        <f aca="false">F8/24</f>
        <v>4134.57325187566</v>
      </c>
    </row>
    <row r="9" customFormat="false" ht="12.8" hidden="false" customHeight="false" outlineLevel="0" collapsed="false">
      <c r="A9" s="263" t="str">
        <f aca="false">'Dimensionamento de Serventes'!B15</f>
        <v>Banheiros – Áreas insalubres</v>
      </c>
      <c r="B9" s="27" t="s">
        <v>33</v>
      </c>
      <c r="C9" s="264" t="n">
        <f aca="false">'PREÇO m² ÁREAS INTERNAS'!F19</f>
        <v>46.8985307190941</v>
      </c>
      <c r="D9" s="265" t="n">
        <v>24</v>
      </c>
      <c r="E9" s="264" t="n">
        <f aca="false">C9*D9</f>
        <v>1125.56473725826</v>
      </c>
      <c r="F9" s="266" t="n">
        <f aca="false">B9*E9</f>
        <v>337669.421177478</v>
      </c>
      <c r="G9" s="267" t="n">
        <f aca="false">F9/24</f>
        <v>14069.5592157282</v>
      </c>
    </row>
    <row r="10" customFormat="false" ht="13.8" hidden="false" customHeight="false" outlineLevel="0" collapsed="false">
      <c r="A10" s="268" t="s">
        <v>272</v>
      </c>
      <c r="B10" s="268"/>
      <c r="C10" s="268"/>
      <c r="D10" s="268"/>
      <c r="E10" s="268"/>
      <c r="F10" s="269" t="n">
        <f aca="false">SUM(F4:F9)</f>
        <v>1734694.25196004</v>
      </c>
      <c r="G10" s="270" t="n">
        <f aca="false">SUM(G4:G9)</f>
        <v>72278.9271650015</v>
      </c>
    </row>
    <row r="11" customFormat="false" ht="14.25" hidden="false" customHeight="false" outlineLevel="0" collapsed="false">
      <c r="A11" s="271" t="s">
        <v>35</v>
      </c>
      <c r="B11" s="271"/>
      <c r="C11" s="271"/>
      <c r="D11" s="271"/>
      <c r="E11" s="271"/>
      <c r="F11" s="271"/>
      <c r="G11" s="271"/>
    </row>
    <row r="12" customFormat="false" ht="29.85" hidden="false" customHeight="false" outlineLevel="0" collapsed="false">
      <c r="A12" s="258" t="s">
        <v>264</v>
      </c>
      <c r="B12" s="258" t="s">
        <v>265</v>
      </c>
      <c r="C12" s="258" t="s">
        <v>266</v>
      </c>
      <c r="D12" s="272" t="s">
        <v>267</v>
      </c>
      <c r="E12" s="261" t="s">
        <v>268</v>
      </c>
      <c r="F12" s="262" t="s">
        <v>269</v>
      </c>
      <c r="G12" s="273" t="s">
        <v>270</v>
      </c>
    </row>
    <row r="13" customFormat="false" ht="12.8" hidden="false" customHeight="false" outlineLevel="0" collapsed="false">
      <c r="A13" s="263" t="str">
        <f aca="false">'Dimensionamento de Serventes'!B20</f>
        <v>Varrição de passeios e arruamentos</v>
      </c>
      <c r="B13" s="39" t="n">
        <v>8676</v>
      </c>
      <c r="C13" s="264" t="n">
        <f aca="false">'PREÇO m² ÁREAS EXTERNAS'!F7</f>
        <v>0.319025713879294</v>
      </c>
      <c r="D13" s="265" t="n">
        <v>24</v>
      </c>
      <c r="E13" s="274" t="n">
        <f aca="false">C13*D13</f>
        <v>7.65661713310307</v>
      </c>
      <c r="F13" s="275" t="n">
        <f aca="false">B13*E13</f>
        <v>66428.8102468022</v>
      </c>
      <c r="G13" s="267" t="n">
        <f aca="false">F13/24</f>
        <v>2767.86709361676</v>
      </c>
    </row>
    <row r="14" customFormat="false" ht="12.8" hidden="false" customHeight="false" outlineLevel="0" collapsed="false">
      <c r="A14" s="263" t="str">
        <f aca="false">'Dimensionamento de Serventes'!B21</f>
        <v>Pátios e áreas verdes com alta frequência</v>
      </c>
      <c r="B14" s="39" t="n">
        <v>6000</v>
      </c>
      <c r="C14" s="264" t="n">
        <f aca="false">'PREÇO m² ÁREAS EXTERNAS'!M7</f>
        <v>1.06341904626432</v>
      </c>
      <c r="D14" s="265" t="n">
        <v>24</v>
      </c>
      <c r="E14" s="264" t="n">
        <f aca="false">C14*D14</f>
        <v>25.5220571103436</v>
      </c>
      <c r="F14" s="266" t="n">
        <f aca="false">B14*E14</f>
        <v>153132.342662061</v>
      </c>
      <c r="G14" s="267" t="n">
        <f aca="false">F14/24</f>
        <v>6380.51427758589</v>
      </c>
    </row>
    <row r="15" customFormat="false" ht="13.8" hidden="false" customHeight="false" outlineLevel="0" collapsed="false">
      <c r="A15" s="263" t="str">
        <f aca="false">'Dimensionamento de Serventes'!B22</f>
        <v>Pátios e áreas verdes com média frequência</v>
      </c>
      <c r="B15" s="12" t="n">
        <v>56</v>
      </c>
      <c r="C15" s="264" t="n">
        <f aca="false">'PREÇO m² ÁREAS EXTERNAS'!F13</f>
        <v>0.425367618505726</v>
      </c>
      <c r="D15" s="265" t="n">
        <v>24</v>
      </c>
      <c r="E15" s="264" t="n">
        <f aca="false">C15*D15</f>
        <v>10.2088228441374</v>
      </c>
      <c r="F15" s="266" t="n">
        <f aca="false">B15*E15</f>
        <v>571.694079271696</v>
      </c>
      <c r="G15" s="267" t="n">
        <f aca="false">F15/24</f>
        <v>23.8205866363207</v>
      </c>
    </row>
    <row r="16" customFormat="false" ht="12.8" hidden="false" customHeight="false" outlineLevel="0" collapsed="false">
      <c r="A16" s="263" t="s">
        <v>47</v>
      </c>
      <c r="B16" s="12" t="n">
        <v>100</v>
      </c>
      <c r="C16" s="264" t="n">
        <f aca="false">'PREÇO m² ÁREAS EXTERNAS'!M13</f>
        <v>0.0708946030842876</v>
      </c>
      <c r="D16" s="265" t="n">
        <v>24</v>
      </c>
      <c r="E16" s="264" t="n">
        <f aca="false">C16*D16</f>
        <v>1.7014704740229</v>
      </c>
      <c r="F16" s="266" t="n">
        <f aca="false">B16*E16</f>
        <v>170.14704740229</v>
      </c>
      <c r="G16" s="267" t="n">
        <f aca="false">F16/24</f>
        <v>7.08946030842876</v>
      </c>
    </row>
    <row r="17" customFormat="false" ht="12.8" hidden="false" customHeight="false" outlineLevel="0" collapsed="false">
      <c r="A17" s="263" t="str">
        <f aca="false">'Dimensionamento de Serventes'!B24</f>
        <v>Coleta de detritos em pátios e áreas verdes com frequência diária</v>
      </c>
      <c r="B17" s="12" t="n">
        <v>24000</v>
      </c>
      <c r="C17" s="264" t="n">
        <f aca="false">'PREÇO m² ÁREAS EXTERNAS'!F19</f>
        <v>0.057424628498273</v>
      </c>
      <c r="D17" s="265" t="n">
        <v>24</v>
      </c>
      <c r="E17" s="264" t="n">
        <f aca="false">C17*D17</f>
        <v>1.37819108395855</v>
      </c>
      <c r="F17" s="266" t="n">
        <f aca="false">B17*E17</f>
        <v>33076.5860150053</v>
      </c>
      <c r="G17" s="267" t="n">
        <f aca="false">F17/24</f>
        <v>1378.19108395855</v>
      </c>
    </row>
    <row r="18" customFormat="false" ht="13.8" hidden="false" customHeight="false" outlineLevel="0" collapsed="false">
      <c r="A18" s="276" t="s">
        <v>273</v>
      </c>
      <c r="B18" s="276"/>
      <c r="C18" s="276"/>
      <c r="D18" s="276"/>
      <c r="E18" s="276"/>
      <c r="F18" s="269" t="n">
        <f aca="false">SUM(F13:F17)</f>
        <v>253379.580050543</v>
      </c>
      <c r="G18" s="270" t="n">
        <f aca="false">SUM(G13:G17)</f>
        <v>10557.482502106</v>
      </c>
    </row>
    <row r="19" customFormat="false" ht="14.25" hidden="false" customHeight="false" outlineLevel="0" collapsed="false">
      <c r="A19" s="271" t="s">
        <v>260</v>
      </c>
      <c r="B19" s="271"/>
      <c r="C19" s="271"/>
      <c r="D19" s="271"/>
      <c r="E19" s="271"/>
      <c r="F19" s="271"/>
      <c r="G19" s="271"/>
    </row>
    <row r="20" customFormat="false" ht="29.85" hidden="false" customHeight="false" outlineLevel="0" collapsed="false">
      <c r="A20" s="258" t="s">
        <v>264</v>
      </c>
      <c r="B20" s="258" t="s">
        <v>265</v>
      </c>
      <c r="C20" s="258" t="s">
        <v>266</v>
      </c>
      <c r="D20" s="272" t="s">
        <v>267</v>
      </c>
      <c r="E20" s="261" t="s">
        <v>268</v>
      </c>
      <c r="F20" s="262" t="s">
        <v>269</v>
      </c>
      <c r="G20" s="273" t="s">
        <v>270</v>
      </c>
    </row>
    <row r="21" customFormat="false" ht="12.8" hidden="false" customHeight="false" outlineLevel="0" collapsed="false">
      <c r="A21" s="263" t="str">
        <f aca="false">'Dimensionamento de Serventes'!B29</f>
        <v>Face externa sem exposição a situação de risco</v>
      </c>
      <c r="B21" s="277" t="n">
        <v>970</v>
      </c>
      <c r="C21" s="264" t="n">
        <f aca="false">'ESQUADRIAS EXTERNAS'!F7</f>
        <v>3.02234886833016</v>
      </c>
      <c r="D21" s="265" t="n">
        <v>24</v>
      </c>
      <c r="E21" s="274" t="n">
        <f aca="false">C21*D21</f>
        <v>72.5363728399238</v>
      </c>
      <c r="F21" s="275" t="n">
        <f aca="false">B21*E21</f>
        <v>70360.2816547261</v>
      </c>
      <c r="G21" s="267" t="n">
        <f aca="false">F21/24</f>
        <v>2931.67840228025</v>
      </c>
    </row>
    <row r="22" customFormat="false" ht="12.8" hidden="false" customHeight="false" outlineLevel="0" collapsed="false">
      <c r="A22" s="263" t="str">
        <f aca="false">'Dimensionamento de Serventes'!B30</f>
        <v>Face Interna</v>
      </c>
      <c r="B22" s="277" t="n">
        <v>868</v>
      </c>
      <c r="C22" s="264" t="n">
        <f aca="false">'ESQUADRIAS EXTERNAS'!F12</f>
        <v>3.02234886833016</v>
      </c>
      <c r="D22" s="265" t="n">
        <v>24</v>
      </c>
      <c r="E22" s="274" t="n">
        <f aca="false">C22*D22</f>
        <v>72.5363728399238</v>
      </c>
      <c r="F22" s="275" t="n">
        <f aca="false">B22*E22</f>
        <v>62961.5716250539</v>
      </c>
      <c r="G22" s="267" t="n">
        <f aca="false">F22/24</f>
        <v>2623.39881771058</v>
      </c>
    </row>
    <row r="23" customFormat="false" ht="13.8" hidden="false" customHeight="false" outlineLevel="0" collapsed="false">
      <c r="A23" s="268" t="s">
        <v>274</v>
      </c>
      <c r="B23" s="268"/>
      <c r="C23" s="268"/>
      <c r="D23" s="268"/>
      <c r="E23" s="268"/>
      <c r="F23" s="269" t="n">
        <f aca="false">SUM(F21:F22)</f>
        <v>133321.85327978</v>
      </c>
      <c r="G23" s="270" t="n">
        <f aca="false">SUM(G21:G22)</f>
        <v>5555.07721999083</v>
      </c>
    </row>
    <row r="24" customFormat="false" ht="12.8" hidden="false" customHeight="false" outlineLevel="0" collapsed="false">
      <c r="A24" s="278" t="s">
        <v>275</v>
      </c>
      <c r="B24" s="278"/>
      <c r="C24" s="278"/>
      <c r="D24" s="278"/>
      <c r="E24" s="278"/>
      <c r="F24" s="269" t="n">
        <f aca="false">F10+F18+F23</f>
        <v>2121395.68529036</v>
      </c>
      <c r="G24" s="279"/>
    </row>
    <row r="25" customFormat="false" ht="12.8" hidden="false" customHeight="false" outlineLevel="0" collapsed="false">
      <c r="A25" s="280" t="s">
        <v>276</v>
      </c>
      <c r="B25" s="280"/>
      <c r="C25" s="280"/>
      <c r="D25" s="280"/>
      <c r="E25" s="280"/>
      <c r="F25" s="281" t="n">
        <f aca="false">F24/2</f>
        <v>1060697.84264518</v>
      </c>
      <c r="G25" s="279"/>
    </row>
    <row r="26" customFormat="false" ht="12.8" hidden="false" customHeight="false" outlineLevel="0" collapsed="false">
      <c r="A26" s="282" t="s">
        <v>277</v>
      </c>
      <c r="B26" s="282"/>
      <c r="C26" s="282"/>
      <c r="D26" s="282"/>
      <c r="E26" s="282"/>
      <c r="F26" s="283" t="n">
        <f aca="false">F25/12</f>
        <v>88391.4868870983</v>
      </c>
      <c r="G26" s="270" t="n">
        <f aca="false">G10+G18+G23</f>
        <v>88391.4868870983</v>
      </c>
    </row>
    <row r="27" customFormat="false" ht="14.25" hidden="false" customHeight="false" outlineLevel="0" collapsed="false">
      <c r="A27" s="284"/>
      <c r="B27" s="284"/>
      <c r="C27" s="284"/>
      <c r="D27" s="284"/>
      <c r="E27" s="284"/>
      <c r="F27" s="284"/>
      <c r="G27" s="284"/>
    </row>
    <row r="28" customFormat="false" ht="14.25" hidden="false" customHeight="false" outlineLevel="0" collapsed="false">
      <c r="A28" s="284"/>
      <c r="B28" s="284"/>
      <c r="C28" s="284"/>
      <c r="D28" s="284"/>
      <c r="E28" s="284"/>
      <c r="F28" s="284"/>
      <c r="G28" s="285"/>
    </row>
    <row r="29" customFormat="false" ht="14.25" hidden="false" customHeight="false" outlineLevel="0" collapsed="false">
      <c r="A29" s="284"/>
      <c r="B29" s="284"/>
      <c r="C29" s="284"/>
      <c r="D29" s="284"/>
      <c r="E29" s="284"/>
      <c r="F29" s="286"/>
      <c r="G29" s="287" t="n">
        <f aca="false">'Servente SEM Insalubridade'!G224+'Servente COM Insalubridade'!G225</f>
        <v>88391.4868870986</v>
      </c>
    </row>
    <row r="30" customFormat="false" ht="14.25" hidden="false" customHeight="false" outlineLevel="0" collapsed="false">
      <c r="A30" s="284"/>
      <c r="B30" s="284"/>
      <c r="C30" s="284"/>
      <c r="D30" s="284"/>
      <c r="E30" s="284"/>
      <c r="F30" s="284"/>
      <c r="G30" s="284"/>
    </row>
    <row r="31" customFormat="false" ht="13.8" hidden="false" customHeight="false" outlineLevel="0" collapsed="false">
      <c r="A31" s="284"/>
      <c r="B31" s="284"/>
      <c r="C31" s="284"/>
      <c r="D31" s="284"/>
      <c r="E31" s="284"/>
      <c r="F31" s="284"/>
      <c r="G31" s="288"/>
    </row>
    <row r="32" customFormat="false" ht="13.8" hidden="false" customHeight="false" outlineLevel="0" collapsed="false">
      <c r="A32" s="284"/>
      <c r="B32" s="61"/>
      <c r="C32" s="284"/>
      <c r="D32" s="284"/>
      <c r="E32" s="284"/>
      <c r="F32" s="284"/>
      <c r="G32" s="288"/>
    </row>
    <row r="33" customFormat="false" ht="13.8" hidden="false" customHeight="false" outlineLevel="0" collapsed="false">
      <c r="A33" s="284"/>
      <c r="B33" s="154" t="s">
        <v>278</v>
      </c>
      <c r="C33" s="284"/>
      <c r="D33" s="284"/>
      <c r="E33" s="284"/>
      <c r="F33" s="284"/>
      <c r="G33" s="284"/>
    </row>
    <row r="34" customFormat="false" ht="13.8" hidden="false" customHeight="false" outlineLevel="0" collapsed="false">
      <c r="A34" s="284"/>
      <c r="B34" s="154"/>
      <c r="C34" s="284"/>
      <c r="D34" s="284"/>
      <c r="E34" s="284"/>
      <c r="F34" s="284"/>
      <c r="G34" s="284"/>
    </row>
    <row r="35" customFormat="false" ht="13.8" hidden="false" customHeight="false" outlineLevel="0" collapsed="false">
      <c r="A35" s="284"/>
      <c r="B35" s="154" t="s">
        <v>279</v>
      </c>
      <c r="C35" s="284"/>
      <c r="D35" s="284"/>
      <c r="E35" s="284"/>
      <c r="F35" s="284"/>
      <c r="G35" s="284"/>
    </row>
    <row r="36" customFormat="false" ht="13.8" hidden="false" customHeight="false" outlineLevel="0" collapsed="false">
      <c r="A36" s="284"/>
      <c r="B36" s="154" t="s">
        <v>280</v>
      </c>
      <c r="C36" s="284"/>
      <c r="D36" s="284"/>
      <c r="E36" s="284"/>
      <c r="F36" s="284"/>
      <c r="G36" s="284"/>
    </row>
    <row r="37" customFormat="false" ht="13.8" hidden="false" customHeight="false" outlineLevel="0" collapsed="false">
      <c r="A37" s="284"/>
      <c r="B37" s="154" t="s">
        <v>281</v>
      </c>
      <c r="C37" s="284"/>
      <c r="D37" s="284"/>
      <c r="E37" s="284"/>
      <c r="F37" s="284"/>
      <c r="G37" s="284"/>
    </row>
    <row r="38" customFormat="false" ht="13.8" hidden="false" customHeight="false" outlineLevel="0" collapsed="false">
      <c r="A38" s="284"/>
      <c r="B38" s="154" t="s">
        <v>282</v>
      </c>
      <c r="C38" s="284"/>
      <c r="D38" s="284"/>
      <c r="E38" s="284"/>
      <c r="F38" s="284"/>
      <c r="G38" s="284"/>
    </row>
    <row r="39" customFormat="false" ht="14.25" hidden="false" customHeight="false" outlineLevel="0" collapsed="false">
      <c r="A39" s="284"/>
      <c r="B39" s="284"/>
      <c r="C39" s="284"/>
      <c r="D39" s="284"/>
      <c r="E39" s="284"/>
      <c r="F39" s="284"/>
      <c r="G39" s="284"/>
    </row>
    <row r="40" customFormat="false" ht="14.25" hidden="false" customHeight="false" outlineLevel="0" collapsed="false">
      <c r="A40" s="284"/>
      <c r="B40" s="284"/>
      <c r="C40" s="284"/>
      <c r="D40" s="284"/>
      <c r="E40" s="284"/>
      <c r="F40" s="284"/>
      <c r="G40" s="284"/>
    </row>
    <row r="41" customFormat="false" ht="14.25" hidden="false" customHeight="false" outlineLevel="0" collapsed="false">
      <c r="A41" s="284"/>
      <c r="B41" s="284"/>
      <c r="C41" s="284"/>
      <c r="D41" s="284"/>
      <c r="E41" s="284"/>
      <c r="F41" s="284"/>
      <c r="G41" s="284"/>
    </row>
    <row r="42" customFormat="false" ht="14.25" hidden="false" customHeight="false" outlineLevel="0" collapsed="false">
      <c r="A42" s="284"/>
      <c r="B42" s="284"/>
      <c r="C42" s="284"/>
      <c r="D42" s="284"/>
      <c r="E42" s="284"/>
      <c r="F42" s="284"/>
      <c r="G42" s="284"/>
    </row>
    <row r="43" customFormat="false" ht="14.25" hidden="false" customHeight="false" outlineLevel="0" collapsed="false">
      <c r="A43" s="284"/>
      <c r="B43" s="284"/>
      <c r="C43" s="284"/>
      <c r="D43" s="284"/>
      <c r="E43" s="284"/>
      <c r="F43" s="284"/>
      <c r="G43" s="284"/>
    </row>
    <row r="44" customFormat="false" ht="14.25" hidden="false" customHeight="false" outlineLevel="0" collapsed="false">
      <c r="A44" s="284"/>
      <c r="B44" s="284"/>
      <c r="C44" s="284"/>
      <c r="D44" s="284"/>
      <c r="E44" s="284"/>
      <c r="F44" s="284"/>
      <c r="G44" s="284"/>
    </row>
    <row r="45" customFormat="false" ht="14.25" hidden="false" customHeight="false" outlineLevel="0" collapsed="false">
      <c r="A45" s="284"/>
      <c r="B45" s="284"/>
      <c r="C45" s="284"/>
      <c r="D45" s="284"/>
      <c r="E45" s="284"/>
      <c r="F45" s="284"/>
      <c r="G45" s="284"/>
    </row>
    <row r="46" customFormat="false" ht="14.25" hidden="false" customHeight="false" outlineLevel="0" collapsed="false">
      <c r="A46" s="284"/>
      <c r="B46" s="284"/>
      <c r="C46" s="284"/>
      <c r="D46" s="284"/>
      <c r="E46" s="284"/>
      <c r="F46" s="284"/>
      <c r="G46" s="284"/>
    </row>
    <row r="47" customFormat="false" ht="14.25" hidden="false" customHeight="false" outlineLevel="0" collapsed="false">
      <c r="A47" s="284"/>
      <c r="B47" s="284"/>
      <c r="C47" s="284"/>
      <c r="D47" s="284"/>
      <c r="E47" s="284"/>
      <c r="F47" s="284"/>
      <c r="G47" s="284"/>
    </row>
    <row r="48" customFormat="false" ht="14.25" hidden="false" customHeight="false" outlineLevel="0" collapsed="false">
      <c r="A48" s="284"/>
      <c r="B48" s="284"/>
      <c r="C48" s="284"/>
      <c r="D48" s="284"/>
      <c r="E48" s="284"/>
      <c r="F48" s="284"/>
      <c r="G48" s="284"/>
    </row>
    <row r="49" customFormat="false" ht="14.25" hidden="false" customHeight="false" outlineLevel="0" collapsed="false">
      <c r="A49" s="284"/>
      <c r="B49" s="284"/>
      <c r="C49" s="284"/>
      <c r="D49" s="284"/>
      <c r="E49" s="284"/>
      <c r="F49" s="284"/>
      <c r="G49" s="284"/>
    </row>
    <row r="50" customFormat="false" ht="14.25" hidden="false" customHeight="false" outlineLevel="0" collapsed="false">
      <c r="A50" s="284"/>
      <c r="B50" s="284"/>
      <c r="C50" s="284"/>
      <c r="D50" s="284"/>
      <c r="E50" s="284"/>
      <c r="F50" s="284"/>
      <c r="G50" s="284"/>
    </row>
    <row r="51" customFormat="false" ht="14.25" hidden="false" customHeight="false" outlineLevel="0" collapsed="false">
      <c r="A51" s="284"/>
      <c r="B51" s="284"/>
      <c r="C51" s="284"/>
      <c r="D51" s="284"/>
      <c r="E51" s="284"/>
      <c r="F51" s="284"/>
      <c r="G51" s="284"/>
    </row>
    <row r="52" customFormat="false" ht="14.25" hidden="false" customHeight="false" outlineLevel="0" collapsed="false">
      <c r="A52" s="284"/>
      <c r="B52" s="284"/>
      <c r="C52" s="284"/>
      <c r="D52" s="284"/>
      <c r="E52" s="284"/>
      <c r="F52" s="284"/>
      <c r="G52" s="284"/>
    </row>
    <row r="53" customFormat="false" ht="14.25" hidden="false" customHeight="false" outlineLevel="0" collapsed="false">
      <c r="A53" s="284"/>
      <c r="B53" s="284"/>
      <c r="C53" s="284"/>
      <c r="D53" s="284"/>
      <c r="E53" s="284"/>
      <c r="F53" s="284"/>
      <c r="G53" s="284"/>
    </row>
    <row r="54" customFormat="false" ht="14.25" hidden="false" customHeight="false" outlineLevel="0" collapsed="false">
      <c r="A54" s="284"/>
      <c r="B54" s="284"/>
      <c r="C54" s="284"/>
      <c r="D54" s="284"/>
      <c r="E54" s="284"/>
      <c r="F54" s="284"/>
      <c r="G54" s="284"/>
    </row>
    <row r="55" customFormat="false" ht="14.25" hidden="false" customHeight="false" outlineLevel="0" collapsed="false">
      <c r="A55" s="284"/>
      <c r="B55" s="284"/>
      <c r="C55" s="284"/>
      <c r="D55" s="284"/>
      <c r="E55" s="284"/>
      <c r="F55" s="284"/>
      <c r="G55" s="284"/>
    </row>
    <row r="56" customFormat="false" ht="14.25" hidden="false" customHeight="false" outlineLevel="0" collapsed="false">
      <c r="A56" s="284"/>
      <c r="B56" s="284"/>
      <c r="C56" s="284"/>
      <c r="D56" s="284"/>
      <c r="E56" s="284"/>
      <c r="F56" s="284"/>
      <c r="G56" s="284"/>
    </row>
    <row r="57" customFormat="false" ht="14.25" hidden="false" customHeight="false" outlineLevel="0" collapsed="false">
      <c r="A57" s="284"/>
      <c r="B57" s="284"/>
      <c r="C57" s="284"/>
      <c r="D57" s="284"/>
      <c r="E57" s="284"/>
      <c r="F57" s="284"/>
      <c r="G57" s="284"/>
    </row>
    <row r="58" customFormat="false" ht="14.25" hidden="false" customHeight="false" outlineLevel="0" collapsed="false">
      <c r="A58" s="284"/>
      <c r="B58" s="284"/>
      <c r="C58" s="284"/>
      <c r="D58" s="284"/>
      <c r="E58" s="284"/>
      <c r="F58" s="284"/>
      <c r="G58" s="284"/>
    </row>
    <row r="59" customFormat="false" ht="14.25" hidden="false" customHeight="false" outlineLevel="0" collapsed="false">
      <c r="A59" s="284"/>
      <c r="B59" s="284"/>
      <c r="C59" s="284"/>
      <c r="D59" s="284"/>
      <c r="E59" s="284"/>
      <c r="F59" s="284"/>
      <c r="G59" s="284"/>
    </row>
    <row r="60" customFormat="false" ht="14.25" hidden="false" customHeight="false" outlineLevel="0" collapsed="false">
      <c r="A60" s="284"/>
      <c r="B60" s="284"/>
      <c r="C60" s="284"/>
      <c r="D60" s="284"/>
      <c r="E60" s="284"/>
      <c r="F60" s="284"/>
      <c r="G60" s="284"/>
    </row>
    <row r="61" customFormat="false" ht="14.25" hidden="false" customHeight="false" outlineLevel="0" collapsed="false">
      <c r="A61" s="284"/>
      <c r="B61" s="284"/>
      <c r="C61" s="284"/>
      <c r="D61" s="284"/>
      <c r="E61" s="284"/>
      <c r="F61" s="284"/>
      <c r="G61" s="284"/>
    </row>
    <row r="62" customFormat="false" ht="14.25" hidden="false" customHeight="false" outlineLevel="0" collapsed="false">
      <c r="A62" s="284"/>
      <c r="B62" s="284"/>
      <c r="C62" s="284"/>
      <c r="D62" s="284"/>
      <c r="E62" s="284"/>
      <c r="F62" s="284"/>
      <c r="G62" s="284"/>
    </row>
    <row r="63" customFormat="false" ht="14.25" hidden="false" customHeight="false" outlineLevel="0" collapsed="false">
      <c r="A63" s="284"/>
      <c r="B63" s="284"/>
      <c r="C63" s="284"/>
      <c r="D63" s="284"/>
      <c r="E63" s="284"/>
      <c r="F63" s="284"/>
      <c r="G63" s="284"/>
    </row>
    <row r="64" customFormat="false" ht="14.25" hidden="false" customHeight="false" outlineLevel="0" collapsed="false">
      <c r="A64" s="284"/>
      <c r="B64" s="284"/>
      <c r="C64" s="284"/>
      <c r="D64" s="284"/>
      <c r="E64" s="284"/>
      <c r="F64" s="284"/>
      <c r="G64" s="284"/>
    </row>
    <row r="65" customFormat="false" ht="14.25" hidden="false" customHeight="false" outlineLevel="0" collapsed="false">
      <c r="A65" s="284"/>
      <c r="B65" s="284"/>
      <c r="C65" s="284"/>
      <c r="D65" s="284"/>
      <c r="E65" s="284"/>
      <c r="F65" s="284"/>
      <c r="G65" s="284"/>
    </row>
    <row r="66" customFormat="false" ht="14.25" hidden="false" customHeight="false" outlineLevel="0" collapsed="false">
      <c r="A66" s="284"/>
      <c r="B66" s="284"/>
      <c r="C66" s="284"/>
      <c r="D66" s="284"/>
      <c r="E66" s="284"/>
      <c r="F66" s="284"/>
      <c r="G66" s="284"/>
    </row>
    <row r="67" customFormat="false" ht="14.25" hidden="false" customHeight="false" outlineLevel="0" collapsed="false">
      <c r="A67" s="284"/>
      <c r="B67" s="284"/>
      <c r="C67" s="284"/>
      <c r="D67" s="284"/>
      <c r="E67" s="284"/>
      <c r="F67" s="284"/>
      <c r="G67" s="284"/>
    </row>
    <row r="68" customFormat="false" ht="14.25" hidden="false" customHeight="false" outlineLevel="0" collapsed="false">
      <c r="A68" s="284"/>
      <c r="B68" s="284"/>
      <c r="C68" s="284"/>
      <c r="D68" s="284"/>
      <c r="E68" s="284"/>
      <c r="F68" s="284"/>
      <c r="G68" s="284"/>
    </row>
    <row r="69" customFormat="false" ht="14.25" hidden="false" customHeight="false" outlineLevel="0" collapsed="false">
      <c r="A69" s="284"/>
      <c r="B69" s="284"/>
      <c r="C69" s="284"/>
      <c r="D69" s="284"/>
      <c r="E69" s="284"/>
      <c r="F69" s="284"/>
      <c r="G69" s="284"/>
    </row>
    <row r="70" customFormat="false" ht="14.25" hidden="false" customHeight="false" outlineLevel="0" collapsed="false">
      <c r="A70" s="284"/>
      <c r="B70" s="284"/>
      <c r="C70" s="284"/>
      <c r="D70" s="284"/>
      <c r="E70" s="284"/>
      <c r="F70" s="284"/>
      <c r="G70" s="284"/>
    </row>
    <row r="71" customFormat="false" ht="14.25" hidden="false" customHeight="false" outlineLevel="0" collapsed="false">
      <c r="A71" s="284"/>
      <c r="B71" s="284"/>
      <c r="C71" s="284"/>
      <c r="D71" s="284"/>
      <c r="E71" s="284"/>
      <c r="F71" s="284"/>
      <c r="G71" s="284"/>
    </row>
    <row r="72" customFormat="false" ht="14.25" hidden="false" customHeight="false" outlineLevel="0" collapsed="false">
      <c r="A72" s="284"/>
      <c r="B72" s="284"/>
      <c r="C72" s="284"/>
      <c r="D72" s="284"/>
      <c r="E72" s="284"/>
      <c r="F72" s="284"/>
      <c r="G72" s="284"/>
    </row>
    <row r="73" customFormat="false" ht="14.25" hidden="false" customHeight="false" outlineLevel="0" collapsed="false">
      <c r="A73" s="284"/>
      <c r="B73" s="284"/>
      <c r="C73" s="284"/>
      <c r="D73" s="284"/>
      <c r="E73" s="284"/>
      <c r="F73" s="284"/>
      <c r="G73" s="284"/>
    </row>
    <row r="74" customFormat="false" ht="14.25" hidden="false" customHeight="false" outlineLevel="0" collapsed="false">
      <c r="A74" s="284"/>
      <c r="B74" s="284"/>
      <c r="C74" s="284"/>
      <c r="D74" s="284"/>
      <c r="E74" s="284"/>
      <c r="F74" s="284"/>
      <c r="G74" s="284"/>
    </row>
    <row r="75" customFormat="false" ht="14.25" hidden="false" customHeight="false" outlineLevel="0" collapsed="false">
      <c r="A75" s="284"/>
      <c r="B75" s="284"/>
      <c r="C75" s="284"/>
      <c r="D75" s="284"/>
      <c r="E75" s="284"/>
      <c r="F75" s="284"/>
      <c r="G75" s="284"/>
    </row>
    <row r="76" customFormat="false" ht="14.25" hidden="false" customHeight="false" outlineLevel="0" collapsed="false">
      <c r="A76" s="284"/>
      <c r="B76" s="284"/>
      <c r="C76" s="284"/>
      <c r="D76" s="284"/>
      <c r="E76" s="284"/>
      <c r="F76" s="284"/>
      <c r="G76" s="284"/>
    </row>
    <row r="77" customFormat="false" ht="14.25" hidden="false" customHeight="false" outlineLevel="0" collapsed="false">
      <c r="A77" s="284"/>
      <c r="B77" s="284"/>
      <c r="C77" s="284"/>
      <c r="D77" s="284"/>
      <c r="E77" s="284"/>
      <c r="F77" s="284"/>
      <c r="G77" s="284"/>
    </row>
    <row r="78" customFormat="false" ht="14.25" hidden="false" customHeight="false" outlineLevel="0" collapsed="false">
      <c r="A78" s="284"/>
      <c r="B78" s="284"/>
      <c r="C78" s="284"/>
      <c r="D78" s="284"/>
      <c r="E78" s="284"/>
      <c r="F78" s="284"/>
      <c r="G78" s="284"/>
    </row>
    <row r="79" customFormat="false" ht="14.25" hidden="false" customHeight="false" outlineLevel="0" collapsed="false">
      <c r="A79" s="284"/>
      <c r="B79" s="284"/>
      <c r="C79" s="284"/>
      <c r="D79" s="284"/>
      <c r="E79" s="284"/>
      <c r="F79" s="284"/>
      <c r="G79" s="284"/>
    </row>
    <row r="80" customFormat="false" ht="14.25" hidden="false" customHeight="false" outlineLevel="0" collapsed="false">
      <c r="A80" s="284"/>
      <c r="B80" s="284"/>
      <c r="C80" s="284"/>
      <c r="D80" s="284"/>
      <c r="E80" s="284"/>
      <c r="F80" s="284"/>
      <c r="G80" s="284"/>
    </row>
    <row r="81" customFormat="false" ht="14.25" hidden="false" customHeight="false" outlineLevel="0" collapsed="false">
      <c r="A81" s="284"/>
      <c r="B81" s="284"/>
      <c r="C81" s="284"/>
      <c r="D81" s="284"/>
      <c r="E81" s="284"/>
      <c r="F81" s="284"/>
      <c r="G81" s="284"/>
    </row>
    <row r="82" customFormat="false" ht="14.25" hidden="false" customHeight="false" outlineLevel="0" collapsed="false">
      <c r="A82" s="284"/>
      <c r="B82" s="284"/>
      <c r="C82" s="284"/>
      <c r="D82" s="284"/>
      <c r="E82" s="284"/>
      <c r="F82" s="284"/>
      <c r="G82" s="284"/>
    </row>
    <row r="83" customFormat="false" ht="14.25" hidden="false" customHeight="false" outlineLevel="0" collapsed="false">
      <c r="A83" s="284"/>
      <c r="B83" s="284"/>
      <c r="C83" s="284"/>
      <c r="D83" s="284"/>
      <c r="E83" s="284"/>
      <c r="F83" s="284"/>
      <c r="G83" s="284"/>
    </row>
    <row r="84" customFormat="false" ht="14.25" hidden="false" customHeight="false" outlineLevel="0" collapsed="false">
      <c r="A84" s="284"/>
      <c r="B84" s="284"/>
      <c r="C84" s="284"/>
      <c r="D84" s="284"/>
      <c r="E84" s="284"/>
      <c r="F84" s="284"/>
      <c r="G84" s="284"/>
    </row>
    <row r="85" customFormat="false" ht="14.25" hidden="false" customHeight="false" outlineLevel="0" collapsed="false">
      <c r="A85" s="284"/>
      <c r="B85" s="284"/>
      <c r="C85" s="284"/>
      <c r="D85" s="284"/>
      <c r="E85" s="284"/>
      <c r="F85" s="284"/>
      <c r="G85" s="284"/>
    </row>
    <row r="86" customFormat="false" ht="14.25" hidden="false" customHeight="false" outlineLevel="0" collapsed="false">
      <c r="A86" s="284"/>
      <c r="B86" s="284"/>
      <c r="C86" s="284"/>
      <c r="D86" s="284"/>
      <c r="E86" s="284"/>
      <c r="F86" s="284"/>
      <c r="G86" s="284"/>
    </row>
    <row r="87" customFormat="false" ht="14.25" hidden="false" customHeight="false" outlineLevel="0" collapsed="false">
      <c r="A87" s="284"/>
      <c r="B87" s="284"/>
      <c r="C87" s="284"/>
      <c r="D87" s="284"/>
      <c r="E87" s="284"/>
      <c r="F87" s="284"/>
      <c r="G87" s="284"/>
    </row>
    <row r="88" customFormat="false" ht="14.25" hidden="false" customHeight="false" outlineLevel="0" collapsed="false">
      <c r="A88" s="284"/>
      <c r="B88" s="284"/>
      <c r="C88" s="284"/>
      <c r="D88" s="284"/>
      <c r="E88" s="284"/>
      <c r="F88" s="284"/>
      <c r="G88" s="284"/>
    </row>
    <row r="89" customFormat="false" ht="14.25" hidden="false" customHeight="false" outlineLevel="0" collapsed="false">
      <c r="A89" s="284"/>
      <c r="B89" s="284"/>
      <c r="C89" s="284"/>
      <c r="D89" s="284"/>
      <c r="E89" s="284"/>
      <c r="F89" s="284"/>
      <c r="G89" s="284"/>
    </row>
    <row r="90" customFormat="false" ht="14.25" hidden="false" customHeight="false" outlineLevel="0" collapsed="false">
      <c r="A90" s="284"/>
      <c r="B90" s="284"/>
      <c r="C90" s="284"/>
      <c r="D90" s="284"/>
      <c r="E90" s="284"/>
      <c r="F90" s="284"/>
      <c r="G90" s="284"/>
    </row>
    <row r="91" customFormat="false" ht="14.25" hidden="false" customHeight="false" outlineLevel="0" collapsed="false">
      <c r="A91" s="284"/>
      <c r="B91" s="284"/>
      <c r="C91" s="284"/>
      <c r="D91" s="284"/>
      <c r="E91" s="284"/>
      <c r="F91" s="284"/>
      <c r="G91" s="284"/>
    </row>
    <row r="92" customFormat="false" ht="14.25" hidden="false" customHeight="false" outlineLevel="0" collapsed="false">
      <c r="A92" s="284"/>
      <c r="B92" s="284"/>
      <c r="C92" s="284"/>
      <c r="D92" s="284"/>
      <c r="E92" s="284"/>
      <c r="F92" s="284"/>
      <c r="G92" s="284"/>
    </row>
    <row r="93" customFormat="false" ht="14.25" hidden="false" customHeight="false" outlineLevel="0" collapsed="false">
      <c r="A93" s="284"/>
      <c r="B93" s="284"/>
      <c r="C93" s="284"/>
      <c r="D93" s="284"/>
      <c r="E93" s="284"/>
      <c r="F93" s="284"/>
      <c r="G93" s="284"/>
    </row>
    <row r="94" customFormat="false" ht="14.25" hidden="false" customHeight="false" outlineLevel="0" collapsed="false">
      <c r="A94" s="284"/>
      <c r="B94" s="284"/>
      <c r="C94" s="284"/>
      <c r="D94" s="284"/>
      <c r="E94" s="284"/>
      <c r="F94" s="284"/>
      <c r="G94" s="284"/>
    </row>
    <row r="95" customFormat="false" ht="14.25" hidden="false" customHeight="false" outlineLevel="0" collapsed="false">
      <c r="A95" s="284"/>
      <c r="B95" s="284"/>
      <c r="C95" s="284"/>
      <c r="D95" s="284"/>
      <c r="E95" s="284"/>
      <c r="F95" s="284"/>
      <c r="G95" s="284"/>
    </row>
    <row r="96" customFormat="false" ht="14.25" hidden="false" customHeight="false" outlineLevel="0" collapsed="false">
      <c r="A96" s="284"/>
      <c r="B96" s="284"/>
      <c r="C96" s="284"/>
      <c r="D96" s="284"/>
      <c r="E96" s="284"/>
      <c r="F96" s="284"/>
      <c r="G96" s="284"/>
    </row>
    <row r="97" customFormat="false" ht="14.25" hidden="false" customHeight="false" outlineLevel="0" collapsed="false">
      <c r="A97" s="284"/>
      <c r="B97" s="284"/>
      <c r="C97" s="284"/>
      <c r="D97" s="284"/>
      <c r="E97" s="284"/>
      <c r="F97" s="284"/>
      <c r="G97" s="284"/>
    </row>
    <row r="98" customFormat="false" ht="14.25" hidden="false" customHeight="false" outlineLevel="0" collapsed="false">
      <c r="A98" s="284"/>
      <c r="B98" s="284"/>
      <c r="C98" s="284"/>
      <c r="D98" s="284"/>
      <c r="E98" s="284"/>
      <c r="F98" s="284"/>
      <c r="G98" s="284"/>
    </row>
    <row r="99" customFormat="false" ht="14.25" hidden="false" customHeight="false" outlineLevel="0" collapsed="false">
      <c r="A99" s="284"/>
      <c r="B99" s="284"/>
      <c r="C99" s="284"/>
      <c r="D99" s="284"/>
      <c r="E99" s="284"/>
      <c r="F99" s="284"/>
      <c r="G99" s="284"/>
    </row>
    <row r="100" customFormat="false" ht="14.25" hidden="false" customHeight="false" outlineLevel="0" collapsed="false">
      <c r="A100" s="284"/>
      <c r="B100" s="284"/>
      <c r="C100" s="284"/>
      <c r="D100" s="284"/>
      <c r="E100" s="284"/>
      <c r="F100" s="284"/>
      <c r="G100" s="284"/>
    </row>
    <row r="101" customFormat="false" ht="14.25" hidden="false" customHeight="false" outlineLevel="0" collapsed="false">
      <c r="A101" s="284"/>
      <c r="B101" s="284"/>
      <c r="C101" s="284"/>
      <c r="D101" s="284"/>
      <c r="E101" s="284"/>
      <c r="F101" s="284"/>
      <c r="G101" s="284"/>
    </row>
    <row r="102" customFormat="false" ht="14.25" hidden="false" customHeight="false" outlineLevel="0" collapsed="false">
      <c r="A102" s="284"/>
      <c r="B102" s="284"/>
      <c r="C102" s="284"/>
      <c r="D102" s="284"/>
      <c r="E102" s="284"/>
      <c r="F102" s="284"/>
      <c r="G102" s="284"/>
    </row>
    <row r="103" customFormat="false" ht="14.25" hidden="false" customHeight="false" outlineLevel="0" collapsed="false">
      <c r="A103" s="284"/>
      <c r="B103" s="284"/>
      <c r="C103" s="284"/>
      <c r="D103" s="284"/>
      <c r="E103" s="284"/>
      <c r="F103" s="284"/>
      <c r="G103" s="284"/>
    </row>
    <row r="104" customFormat="false" ht="14.25" hidden="false" customHeight="false" outlineLevel="0" collapsed="false">
      <c r="A104" s="284"/>
      <c r="B104" s="284"/>
      <c r="C104" s="284"/>
      <c r="D104" s="284"/>
      <c r="E104" s="284"/>
      <c r="F104" s="284"/>
      <c r="G104" s="284"/>
    </row>
    <row r="105" customFormat="false" ht="14.25" hidden="false" customHeight="false" outlineLevel="0" collapsed="false">
      <c r="A105" s="284"/>
      <c r="B105" s="284"/>
      <c r="C105" s="284"/>
      <c r="D105" s="284"/>
      <c r="E105" s="284"/>
      <c r="F105" s="284"/>
      <c r="G105" s="284"/>
    </row>
    <row r="106" customFormat="false" ht="14.25" hidden="false" customHeight="false" outlineLevel="0" collapsed="false">
      <c r="A106" s="284"/>
      <c r="B106" s="284"/>
      <c r="C106" s="284"/>
      <c r="D106" s="284"/>
      <c r="E106" s="284"/>
      <c r="F106" s="284"/>
      <c r="G106" s="284"/>
    </row>
    <row r="107" customFormat="false" ht="14.25" hidden="false" customHeight="false" outlineLevel="0" collapsed="false">
      <c r="A107" s="284"/>
      <c r="B107" s="284"/>
      <c r="C107" s="284"/>
      <c r="D107" s="284"/>
      <c r="E107" s="284"/>
      <c r="F107" s="284"/>
      <c r="G107" s="284"/>
    </row>
    <row r="108" customFormat="false" ht="14.25" hidden="false" customHeight="false" outlineLevel="0" collapsed="false">
      <c r="A108" s="284"/>
      <c r="B108" s="284"/>
      <c r="C108" s="284"/>
      <c r="D108" s="284"/>
      <c r="E108" s="284"/>
      <c r="F108" s="284"/>
      <c r="G108" s="284"/>
    </row>
    <row r="109" customFormat="false" ht="14.25" hidden="false" customHeight="false" outlineLevel="0" collapsed="false">
      <c r="A109" s="284"/>
      <c r="B109" s="284"/>
      <c r="C109" s="284"/>
      <c r="D109" s="284"/>
      <c r="E109" s="284"/>
      <c r="F109" s="284"/>
      <c r="G109" s="284"/>
    </row>
    <row r="110" customFormat="false" ht="14.25" hidden="false" customHeight="false" outlineLevel="0" collapsed="false">
      <c r="A110" s="284"/>
      <c r="B110" s="284"/>
      <c r="C110" s="284"/>
      <c r="D110" s="284"/>
      <c r="E110" s="284"/>
      <c r="F110" s="284"/>
      <c r="G110" s="284"/>
    </row>
    <row r="111" customFormat="false" ht="14.25" hidden="false" customHeight="false" outlineLevel="0" collapsed="false">
      <c r="A111" s="284"/>
      <c r="B111" s="284"/>
      <c r="C111" s="284"/>
      <c r="D111" s="284"/>
      <c r="E111" s="284"/>
      <c r="F111" s="284"/>
      <c r="G111" s="284"/>
    </row>
    <row r="112" customFormat="false" ht="14.25" hidden="false" customHeight="false" outlineLevel="0" collapsed="false">
      <c r="A112" s="284"/>
      <c r="B112" s="284"/>
      <c r="C112" s="284"/>
      <c r="D112" s="284"/>
      <c r="E112" s="284"/>
      <c r="F112" s="284"/>
      <c r="G112" s="284"/>
    </row>
    <row r="113" customFormat="false" ht="14.25" hidden="false" customHeight="false" outlineLevel="0" collapsed="false">
      <c r="A113" s="284"/>
      <c r="B113" s="284"/>
      <c r="C113" s="284"/>
      <c r="D113" s="284"/>
      <c r="E113" s="284"/>
      <c r="F113" s="284"/>
      <c r="G113" s="284"/>
    </row>
    <row r="114" customFormat="false" ht="14.25" hidden="false" customHeight="false" outlineLevel="0" collapsed="false">
      <c r="A114" s="284"/>
      <c r="B114" s="284"/>
      <c r="C114" s="284"/>
      <c r="D114" s="284"/>
      <c r="E114" s="284"/>
      <c r="F114" s="284"/>
      <c r="G114" s="284"/>
    </row>
    <row r="115" customFormat="false" ht="14.25" hidden="false" customHeight="false" outlineLevel="0" collapsed="false">
      <c r="A115" s="284"/>
      <c r="B115" s="284"/>
      <c r="C115" s="284"/>
      <c r="D115" s="284"/>
      <c r="E115" s="284"/>
      <c r="F115" s="284"/>
      <c r="G115" s="284"/>
    </row>
    <row r="116" customFormat="false" ht="14.25" hidden="false" customHeight="false" outlineLevel="0" collapsed="false">
      <c r="A116" s="284"/>
      <c r="B116" s="284"/>
      <c r="C116" s="284"/>
      <c r="D116" s="284"/>
      <c r="E116" s="284"/>
      <c r="F116" s="284"/>
      <c r="G116" s="284"/>
    </row>
    <row r="117" customFormat="false" ht="14.25" hidden="false" customHeight="false" outlineLevel="0" collapsed="false">
      <c r="A117" s="284"/>
      <c r="B117" s="284"/>
      <c r="C117" s="284"/>
      <c r="D117" s="284"/>
      <c r="E117" s="284"/>
      <c r="F117" s="284"/>
      <c r="G117" s="284"/>
    </row>
    <row r="118" customFormat="false" ht="14.25" hidden="false" customHeight="false" outlineLevel="0" collapsed="false">
      <c r="A118" s="284"/>
      <c r="B118" s="284"/>
      <c r="C118" s="284"/>
      <c r="D118" s="284"/>
      <c r="E118" s="284"/>
      <c r="F118" s="284"/>
      <c r="G118" s="284"/>
    </row>
    <row r="119" customFormat="false" ht="14.25" hidden="false" customHeight="false" outlineLevel="0" collapsed="false">
      <c r="A119" s="284"/>
      <c r="B119" s="284"/>
      <c r="C119" s="284"/>
      <c r="D119" s="284"/>
      <c r="E119" s="284"/>
      <c r="F119" s="284"/>
      <c r="G119" s="284"/>
    </row>
    <row r="120" customFormat="false" ht="14.25" hidden="false" customHeight="false" outlineLevel="0" collapsed="false">
      <c r="A120" s="284"/>
      <c r="B120" s="284"/>
      <c r="C120" s="284"/>
      <c r="D120" s="284"/>
      <c r="E120" s="284"/>
      <c r="F120" s="284"/>
      <c r="G120" s="284"/>
    </row>
    <row r="121" customFormat="false" ht="14.25" hidden="false" customHeight="false" outlineLevel="0" collapsed="false">
      <c r="A121" s="284"/>
      <c r="B121" s="284"/>
      <c r="C121" s="284"/>
      <c r="D121" s="284"/>
      <c r="E121" s="284"/>
      <c r="F121" s="284"/>
      <c r="G121" s="284"/>
    </row>
    <row r="122" customFormat="false" ht="14.25" hidden="false" customHeight="false" outlineLevel="0" collapsed="false">
      <c r="A122" s="284"/>
      <c r="B122" s="284"/>
      <c r="C122" s="284"/>
      <c r="D122" s="284"/>
      <c r="E122" s="284"/>
      <c r="F122" s="284"/>
      <c r="G122" s="284"/>
    </row>
    <row r="123" customFormat="false" ht="14.25" hidden="false" customHeight="false" outlineLevel="0" collapsed="false">
      <c r="A123" s="284"/>
      <c r="B123" s="284"/>
      <c r="C123" s="284"/>
      <c r="D123" s="284"/>
      <c r="E123" s="284"/>
      <c r="F123" s="284"/>
      <c r="G123" s="284"/>
    </row>
    <row r="124" customFormat="false" ht="14.25" hidden="false" customHeight="false" outlineLevel="0" collapsed="false">
      <c r="A124" s="284"/>
      <c r="B124" s="284"/>
      <c r="C124" s="284"/>
      <c r="D124" s="284"/>
      <c r="E124" s="284"/>
      <c r="F124" s="284"/>
      <c r="G124" s="284"/>
    </row>
    <row r="125" customFormat="false" ht="14.25" hidden="false" customHeight="false" outlineLevel="0" collapsed="false">
      <c r="A125" s="284"/>
      <c r="B125" s="284"/>
      <c r="C125" s="284"/>
      <c r="D125" s="284"/>
      <c r="E125" s="284"/>
      <c r="F125" s="284"/>
      <c r="G125" s="284"/>
    </row>
    <row r="126" customFormat="false" ht="14.25" hidden="false" customHeight="false" outlineLevel="0" collapsed="false">
      <c r="A126" s="284"/>
      <c r="B126" s="284"/>
      <c r="C126" s="284"/>
      <c r="D126" s="284"/>
      <c r="E126" s="284"/>
      <c r="F126" s="284"/>
      <c r="G126" s="284"/>
    </row>
    <row r="127" customFormat="false" ht="14.25" hidden="false" customHeight="false" outlineLevel="0" collapsed="false">
      <c r="A127" s="284"/>
      <c r="B127" s="284"/>
      <c r="C127" s="284"/>
      <c r="D127" s="284"/>
      <c r="E127" s="284"/>
      <c r="F127" s="284"/>
      <c r="G127" s="284"/>
    </row>
    <row r="128" customFormat="false" ht="14.25" hidden="false" customHeight="false" outlineLevel="0" collapsed="false">
      <c r="A128" s="284"/>
      <c r="B128" s="284"/>
      <c r="C128" s="284"/>
      <c r="D128" s="284"/>
      <c r="E128" s="284"/>
      <c r="F128" s="284"/>
      <c r="G128" s="284"/>
    </row>
    <row r="129" customFormat="false" ht="14.25" hidden="false" customHeight="false" outlineLevel="0" collapsed="false">
      <c r="A129" s="284"/>
      <c r="B129" s="284"/>
      <c r="C129" s="284"/>
      <c r="D129" s="284"/>
      <c r="E129" s="284"/>
      <c r="F129" s="284"/>
      <c r="G129" s="284"/>
    </row>
    <row r="130" customFormat="false" ht="14.25" hidden="false" customHeight="false" outlineLevel="0" collapsed="false">
      <c r="A130" s="284"/>
      <c r="B130" s="284"/>
      <c r="C130" s="284"/>
      <c r="D130" s="284"/>
      <c r="E130" s="284"/>
      <c r="F130" s="284"/>
      <c r="G130" s="284"/>
    </row>
    <row r="131" customFormat="false" ht="14.25" hidden="false" customHeight="false" outlineLevel="0" collapsed="false">
      <c r="A131" s="284"/>
      <c r="B131" s="284"/>
      <c r="C131" s="284"/>
      <c r="D131" s="284"/>
      <c r="E131" s="284"/>
      <c r="F131" s="284"/>
      <c r="G131" s="284"/>
    </row>
    <row r="132" customFormat="false" ht="14.25" hidden="false" customHeight="false" outlineLevel="0" collapsed="false">
      <c r="A132" s="284"/>
      <c r="B132" s="284"/>
      <c r="C132" s="284"/>
      <c r="D132" s="284"/>
      <c r="E132" s="284"/>
      <c r="F132" s="284"/>
      <c r="G132" s="284"/>
    </row>
    <row r="133" customFormat="false" ht="14.25" hidden="false" customHeight="false" outlineLevel="0" collapsed="false">
      <c r="A133" s="284"/>
      <c r="B133" s="284"/>
      <c r="C133" s="284"/>
      <c r="D133" s="284"/>
      <c r="E133" s="284"/>
      <c r="F133" s="284"/>
      <c r="G133" s="284"/>
    </row>
    <row r="134" customFormat="false" ht="14.25" hidden="false" customHeight="false" outlineLevel="0" collapsed="false">
      <c r="A134" s="284"/>
      <c r="B134" s="284"/>
      <c r="C134" s="284"/>
      <c r="D134" s="284"/>
      <c r="E134" s="284"/>
      <c r="F134" s="284"/>
      <c r="G134" s="284"/>
    </row>
    <row r="135" customFormat="false" ht="14.25" hidden="false" customHeight="false" outlineLevel="0" collapsed="false">
      <c r="A135" s="284"/>
      <c r="B135" s="284"/>
      <c r="C135" s="284"/>
      <c r="D135" s="284"/>
      <c r="E135" s="284"/>
      <c r="F135" s="284"/>
      <c r="G135" s="284"/>
    </row>
    <row r="136" customFormat="false" ht="14.25" hidden="false" customHeight="false" outlineLevel="0" collapsed="false">
      <c r="A136" s="284"/>
      <c r="B136" s="284"/>
      <c r="C136" s="284"/>
      <c r="D136" s="284"/>
      <c r="E136" s="284"/>
      <c r="F136" s="284"/>
      <c r="G136" s="284"/>
    </row>
    <row r="137" customFormat="false" ht="14.25" hidden="false" customHeight="false" outlineLevel="0" collapsed="false">
      <c r="A137" s="284"/>
      <c r="B137" s="284"/>
      <c r="C137" s="284"/>
      <c r="D137" s="284"/>
      <c r="E137" s="284"/>
      <c r="F137" s="284"/>
      <c r="G137" s="284"/>
    </row>
    <row r="138" customFormat="false" ht="14.25" hidden="false" customHeight="false" outlineLevel="0" collapsed="false">
      <c r="A138" s="284"/>
      <c r="B138" s="284"/>
      <c r="C138" s="284"/>
      <c r="D138" s="284"/>
      <c r="E138" s="284"/>
      <c r="F138" s="284"/>
      <c r="G138" s="284"/>
    </row>
    <row r="139" customFormat="false" ht="14.25" hidden="false" customHeight="false" outlineLevel="0" collapsed="false">
      <c r="A139" s="284"/>
      <c r="B139" s="284"/>
      <c r="C139" s="284"/>
      <c r="D139" s="284"/>
      <c r="E139" s="284"/>
      <c r="F139" s="284"/>
      <c r="G139" s="284"/>
    </row>
    <row r="140" customFormat="false" ht="14.25" hidden="false" customHeight="false" outlineLevel="0" collapsed="false">
      <c r="A140" s="284"/>
      <c r="B140" s="284"/>
      <c r="C140" s="284"/>
      <c r="D140" s="284"/>
      <c r="E140" s="284"/>
      <c r="F140" s="284"/>
      <c r="G140" s="284"/>
    </row>
    <row r="141" customFormat="false" ht="14.25" hidden="false" customHeight="false" outlineLevel="0" collapsed="false">
      <c r="A141" s="284"/>
      <c r="B141" s="284"/>
      <c r="C141" s="284"/>
      <c r="D141" s="284"/>
      <c r="E141" s="284"/>
      <c r="F141" s="284"/>
      <c r="G141" s="284"/>
    </row>
    <row r="142" customFormat="false" ht="14.25" hidden="false" customHeight="false" outlineLevel="0" collapsed="false">
      <c r="A142" s="284"/>
      <c r="B142" s="284"/>
      <c r="C142" s="284"/>
      <c r="D142" s="284"/>
      <c r="E142" s="284"/>
      <c r="F142" s="284"/>
      <c r="G142" s="284"/>
    </row>
    <row r="143" customFormat="false" ht="14.25" hidden="false" customHeight="false" outlineLevel="0" collapsed="false">
      <c r="A143" s="284"/>
      <c r="B143" s="284"/>
      <c r="C143" s="284"/>
      <c r="D143" s="284"/>
      <c r="E143" s="284"/>
      <c r="F143" s="284"/>
      <c r="G143" s="284"/>
    </row>
    <row r="144" customFormat="false" ht="14.25" hidden="false" customHeight="false" outlineLevel="0" collapsed="false">
      <c r="A144" s="284"/>
      <c r="B144" s="284"/>
      <c r="C144" s="284"/>
      <c r="D144" s="284"/>
      <c r="E144" s="284"/>
      <c r="F144" s="284"/>
      <c r="G144" s="284"/>
    </row>
    <row r="145" customFormat="false" ht="14.25" hidden="false" customHeight="false" outlineLevel="0" collapsed="false">
      <c r="A145" s="284"/>
      <c r="B145" s="284"/>
      <c r="C145" s="284"/>
      <c r="D145" s="284"/>
      <c r="E145" s="284"/>
      <c r="F145" s="284"/>
      <c r="G145" s="284"/>
    </row>
    <row r="146" customFormat="false" ht="14.25" hidden="false" customHeight="false" outlineLevel="0" collapsed="false">
      <c r="A146" s="284"/>
      <c r="B146" s="284"/>
      <c r="C146" s="284"/>
      <c r="D146" s="284"/>
      <c r="E146" s="284"/>
      <c r="F146" s="284"/>
      <c r="G146" s="284"/>
    </row>
    <row r="147" customFormat="false" ht="14.25" hidden="false" customHeight="false" outlineLevel="0" collapsed="false">
      <c r="A147" s="284"/>
      <c r="B147" s="284"/>
      <c r="C147" s="284"/>
      <c r="D147" s="284"/>
      <c r="E147" s="284"/>
      <c r="F147" s="284"/>
      <c r="G147" s="284"/>
    </row>
    <row r="148" customFormat="false" ht="14.25" hidden="false" customHeight="false" outlineLevel="0" collapsed="false">
      <c r="A148" s="284"/>
      <c r="B148" s="284"/>
      <c r="C148" s="284"/>
      <c r="D148" s="284"/>
      <c r="E148" s="284"/>
      <c r="F148" s="284"/>
      <c r="G148" s="284"/>
    </row>
    <row r="149" customFormat="false" ht="14.25" hidden="false" customHeight="false" outlineLevel="0" collapsed="false">
      <c r="A149" s="284"/>
      <c r="B149" s="284"/>
      <c r="C149" s="284"/>
      <c r="D149" s="284"/>
      <c r="E149" s="284"/>
      <c r="F149" s="284"/>
      <c r="G149" s="284"/>
    </row>
    <row r="150" customFormat="false" ht="14.25" hidden="false" customHeight="false" outlineLevel="0" collapsed="false">
      <c r="A150" s="284"/>
      <c r="B150" s="284"/>
      <c r="C150" s="284"/>
      <c r="D150" s="284"/>
      <c r="E150" s="284"/>
      <c r="F150" s="284"/>
      <c r="G150" s="284"/>
    </row>
    <row r="151" customFormat="false" ht="14.25" hidden="false" customHeight="false" outlineLevel="0" collapsed="false">
      <c r="A151" s="284"/>
      <c r="B151" s="284"/>
      <c r="C151" s="284"/>
      <c r="D151" s="284"/>
      <c r="E151" s="284"/>
      <c r="F151" s="284"/>
      <c r="G151" s="284"/>
    </row>
    <row r="152" customFormat="false" ht="14.25" hidden="false" customHeight="false" outlineLevel="0" collapsed="false">
      <c r="A152" s="284"/>
      <c r="B152" s="284"/>
      <c r="C152" s="284"/>
      <c r="D152" s="284"/>
      <c r="E152" s="284"/>
      <c r="F152" s="284"/>
      <c r="G152" s="284"/>
    </row>
    <row r="153" customFormat="false" ht="14.25" hidden="false" customHeight="false" outlineLevel="0" collapsed="false">
      <c r="A153" s="284"/>
      <c r="B153" s="284"/>
      <c r="C153" s="284"/>
      <c r="D153" s="284"/>
      <c r="E153" s="284"/>
      <c r="F153" s="284"/>
      <c r="G153" s="284"/>
    </row>
    <row r="154" customFormat="false" ht="14.25" hidden="false" customHeight="false" outlineLevel="0" collapsed="false">
      <c r="A154" s="284"/>
      <c r="B154" s="284"/>
      <c r="C154" s="284"/>
      <c r="D154" s="284"/>
      <c r="E154" s="284"/>
      <c r="F154" s="284"/>
      <c r="G154" s="284"/>
    </row>
    <row r="155" customFormat="false" ht="14.25" hidden="false" customHeight="false" outlineLevel="0" collapsed="false">
      <c r="A155" s="284"/>
      <c r="B155" s="284"/>
      <c r="C155" s="284"/>
      <c r="D155" s="284"/>
      <c r="E155" s="284"/>
      <c r="F155" s="284"/>
      <c r="G155" s="284"/>
    </row>
    <row r="156" customFormat="false" ht="14.25" hidden="false" customHeight="false" outlineLevel="0" collapsed="false">
      <c r="A156" s="284"/>
      <c r="B156" s="284"/>
      <c r="C156" s="284"/>
      <c r="D156" s="284"/>
      <c r="E156" s="284"/>
      <c r="F156" s="284"/>
      <c r="G156" s="284"/>
    </row>
    <row r="157" customFormat="false" ht="14.25" hidden="false" customHeight="false" outlineLevel="0" collapsed="false">
      <c r="A157" s="284"/>
      <c r="B157" s="284"/>
      <c r="C157" s="284"/>
      <c r="D157" s="284"/>
      <c r="E157" s="284"/>
      <c r="F157" s="284"/>
      <c r="G157" s="284"/>
    </row>
    <row r="158" customFormat="false" ht="14.25" hidden="false" customHeight="false" outlineLevel="0" collapsed="false">
      <c r="A158" s="284"/>
      <c r="B158" s="284"/>
      <c r="C158" s="284"/>
      <c r="D158" s="284"/>
      <c r="E158" s="284"/>
      <c r="F158" s="284"/>
      <c r="G158" s="284"/>
    </row>
    <row r="159" customFormat="false" ht="14.25" hidden="false" customHeight="false" outlineLevel="0" collapsed="false">
      <c r="A159" s="284"/>
      <c r="B159" s="284"/>
      <c r="C159" s="284"/>
      <c r="D159" s="284"/>
      <c r="E159" s="284"/>
      <c r="F159" s="284"/>
      <c r="G159" s="284"/>
    </row>
    <row r="160" customFormat="false" ht="14.25" hidden="false" customHeight="false" outlineLevel="0" collapsed="false">
      <c r="A160" s="284"/>
      <c r="B160" s="284"/>
      <c r="C160" s="284"/>
      <c r="D160" s="284"/>
      <c r="E160" s="284"/>
      <c r="F160" s="284"/>
      <c r="G160" s="284"/>
    </row>
    <row r="161" customFormat="false" ht="14.25" hidden="false" customHeight="false" outlineLevel="0" collapsed="false">
      <c r="A161" s="284"/>
      <c r="B161" s="284"/>
      <c r="C161" s="284"/>
      <c r="D161" s="284"/>
      <c r="E161" s="284"/>
      <c r="F161" s="284"/>
      <c r="G161" s="284"/>
    </row>
    <row r="162" customFormat="false" ht="14.25" hidden="false" customHeight="false" outlineLevel="0" collapsed="false">
      <c r="A162" s="284"/>
      <c r="B162" s="284"/>
      <c r="C162" s="284"/>
      <c r="D162" s="284"/>
      <c r="E162" s="284"/>
      <c r="F162" s="284"/>
      <c r="G162" s="284"/>
    </row>
    <row r="163" customFormat="false" ht="14.25" hidden="false" customHeight="false" outlineLevel="0" collapsed="false">
      <c r="A163" s="284"/>
      <c r="B163" s="284"/>
      <c r="C163" s="284"/>
      <c r="D163" s="284"/>
      <c r="E163" s="284"/>
      <c r="F163" s="284"/>
      <c r="G163" s="284"/>
    </row>
    <row r="164" customFormat="false" ht="14.25" hidden="false" customHeight="false" outlineLevel="0" collapsed="false">
      <c r="A164" s="284"/>
      <c r="B164" s="284"/>
      <c r="C164" s="284"/>
      <c r="D164" s="284"/>
      <c r="E164" s="284"/>
      <c r="F164" s="284"/>
      <c r="G164" s="284"/>
    </row>
    <row r="165" customFormat="false" ht="14.25" hidden="false" customHeight="false" outlineLevel="0" collapsed="false">
      <c r="A165" s="284"/>
      <c r="B165" s="284"/>
      <c r="C165" s="284"/>
      <c r="D165" s="284"/>
      <c r="E165" s="284"/>
      <c r="F165" s="284"/>
      <c r="G165" s="284"/>
    </row>
    <row r="166" customFormat="false" ht="14.25" hidden="false" customHeight="false" outlineLevel="0" collapsed="false">
      <c r="A166" s="284"/>
      <c r="B166" s="284"/>
      <c r="C166" s="284"/>
      <c r="D166" s="284"/>
      <c r="E166" s="284"/>
      <c r="F166" s="284"/>
      <c r="G166" s="284"/>
    </row>
    <row r="167" customFormat="false" ht="14.25" hidden="false" customHeight="false" outlineLevel="0" collapsed="false">
      <c r="A167" s="284"/>
      <c r="B167" s="284"/>
      <c r="C167" s="284"/>
      <c r="D167" s="284"/>
      <c r="E167" s="284"/>
      <c r="F167" s="284"/>
      <c r="G167" s="284"/>
    </row>
    <row r="168" customFormat="false" ht="14.25" hidden="false" customHeight="false" outlineLevel="0" collapsed="false">
      <c r="A168" s="284"/>
      <c r="B168" s="284"/>
      <c r="C168" s="284"/>
      <c r="D168" s="284"/>
      <c r="E168" s="284"/>
      <c r="F168" s="284"/>
      <c r="G168" s="284"/>
    </row>
    <row r="169" customFormat="false" ht="14.25" hidden="false" customHeight="false" outlineLevel="0" collapsed="false">
      <c r="A169" s="284"/>
      <c r="B169" s="284"/>
      <c r="C169" s="284"/>
      <c r="D169" s="284"/>
      <c r="E169" s="284"/>
      <c r="F169" s="284"/>
      <c r="G169" s="284"/>
    </row>
    <row r="170" customFormat="false" ht="14.25" hidden="false" customHeight="false" outlineLevel="0" collapsed="false">
      <c r="A170" s="284"/>
      <c r="B170" s="284"/>
      <c r="C170" s="284"/>
      <c r="D170" s="284"/>
      <c r="E170" s="284"/>
      <c r="F170" s="284"/>
      <c r="G170" s="284"/>
    </row>
    <row r="171" customFormat="false" ht="14.25" hidden="false" customHeight="false" outlineLevel="0" collapsed="false">
      <c r="A171" s="284"/>
      <c r="B171" s="284"/>
      <c r="C171" s="284"/>
      <c r="D171" s="284"/>
      <c r="E171" s="284"/>
      <c r="F171" s="284"/>
      <c r="G171" s="284"/>
    </row>
    <row r="172" customFormat="false" ht="14.25" hidden="false" customHeight="false" outlineLevel="0" collapsed="false">
      <c r="A172" s="284"/>
      <c r="B172" s="284"/>
      <c r="C172" s="284"/>
      <c r="D172" s="284"/>
      <c r="E172" s="284"/>
      <c r="F172" s="284"/>
      <c r="G172" s="284"/>
    </row>
    <row r="173" customFormat="false" ht="14.25" hidden="false" customHeight="false" outlineLevel="0" collapsed="false">
      <c r="A173" s="284"/>
      <c r="B173" s="284"/>
      <c r="C173" s="284"/>
      <c r="D173" s="284"/>
      <c r="E173" s="284"/>
      <c r="F173" s="284"/>
      <c r="G173" s="284"/>
    </row>
    <row r="174" customFormat="false" ht="14.25" hidden="false" customHeight="false" outlineLevel="0" collapsed="false">
      <c r="A174" s="284"/>
      <c r="B174" s="284"/>
      <c r="C174" s="284"/>
      <c r="D174" s="284"/>
      <c r="E174" s="284"/>
      <c r="F174" s="284"/>
      <c r="G174" s="284"/>
    </row>
    <row r="175" customFormat="false" ht="14.25" hidden="false" customHeight="false" outlineLevel="0" collapsed="false">
      <c r="A175" s="284"/>
      <c r="B175" s="284"/>
      <c r="C175" s="284"/>
      <c r="D175" s="284"/>
      <c r="E175" s="284"/>
      <c r="F175" s="284"/>
      <c r="G175" s="284"/>
    </row>
    <row r="176" customFormat="false" ht="14.25" hidden="false" customHeight="false" outlineLevel="0" collapsed="false">
      <c r="A176" s="284"/>
      <c r="B176" s="284"/>
      <c r="C176" s="284"/>
      <c r="D176" s="284"/>
      <c r="E176" s="284"/>
      <c r="F176" s="284"/>
      <c r="G176" s="284"/>
    </row>
    <row r="177" customFormat="false" ht="14.25" hidden="false" customHeight="false" outlineLevel="0" collapsed="false">
      <c r="A177" s="284"/>
      <c r="B177" s="284"/>
      <c r="C177" s="284"/>
      <c r="D177" s="284"/>
      <c r="E177" s="284"/>
      <c r="F177" s="284"/>
      <c r="G177" s="284"/>
    </row>
    <row r="178" customFormat="false" ht="14.25" hidden="false" customHeight="false" outlineLevel="0" collapsed="false">
      <c r="A178" s="284"/>
      <c r="B178" s="284"/>
      <c r="C178" s="284"/>
      <c r="D178" s="284"/>
      <c r="E178" s="284"/>
      <c r="F178" s="284"/>
      <c r="G178" s="284"/>
    </row>
    <row r="179" customFormat="false" ht="14.25" hidden="false" customHeight="false" outlineLevel="0" collapsed="false">
      <c r="A179" s="284"/>
      <c r="B179" s="284"/>
      <c r="C179" s="284"/>
      <c r="D179" s="284"/>
      <c r="E179" s="284"/>
      <c r="F179" s="284"/>
      <c r="G179" s="284"/>
    </row>
    <row r="180" customFormat="false" ht="14.25" hidden="false" customHeight="false" outlineLevel="0" collapsed="false">
      <c r="A180" s="284"/>
      <c r="B180" s="284"/>
      <c r="C180" s="284"/>
      <c r="D180" s="284"/>
      <c r="E180" s="284"/>
      <c r="F180" s="284"/>
      <c r="G180" s="284"/>
    </row>
    <row r="181" customFormat="false" ht="14.25" hidden="false" customHeight="false" outlineLevel="0" collapsed="false">
      <c r="A181" s="284"/>
      <c r="B181" s="284"/>
      <c r="C181" s="284"/>
      <c r="D181" s="284"/>
      <c r="E181" s="284"/>
      <c r="F181" s="284"/>
      <c r="G181" s="284"/>
    </row>
    <row r="182" customFormat="false" ht="14.25" hidden="false" customHeight="false" outlineLevel="0" collapsed="false">
      <c r="A182" s="284"/>
      <c r="B182" s="284"/>
      <c r="C182" s="284"/>
      <c r="D182" s="284"/>
      <c r="E182" s="284"/>
      <c r="F182" s="284"/>
      <c r="G182" s="284"/>
    </row>
    <row r="183" customFormat="false" ht="14.25" hidden="false" customHeight="false" outlineLevel="0" collapsed="false">
      <c r="A183" s="284"/>
      <c r="B183" s="284"/>
      <c r="C183" s="284"/>
      <c r="D183" s="284"/>
      <c r="E183" s="284"/>
      <c r="F183" s="284"/>
      <c r="G183" s="284"/>
    </row>
    <row r="184" customFormat="false" ht="14.25" hidden="false" customHeight="false" outlineLevel="0" collapsed="false">
      <c r="A184" s="284"/>
      <c r="B184" s="284"/>
      <c r="C184" s="284"/>
      <c r="D184" s="284"/>
      <c r="E184" s="284"/>
      <c r="F184" s="284"/>
      <c r="G184" s="284"/>
    </row>
    <row r="185" customFormat="false" ht="14.25" hidden="false" customHeight="false" outlineLevel="0" collapsed="false">
      <c r="A185" s="284"/>
      <c r="B185" s="284"/>
      <c r="C185" s="284"/>
      <c r="D185" s="284"/>
      <c r="E185" s="284"/>
      <c r="F185" s="284"/>
      <c r="G185" s="284"/>
    </row>
    <row r="186" customFormat="false" ht="14.25" hidden="false" customHeight="false" outlineLevel="0" collapsed="false">
      <c r="A186" s="284"/>
      <c r="B186" s="284"/>
      <c r="C186" s="284"/>
      <c r="D186" s="284"/>
      <c r="E186" s="284"/>
      <c r="F186" s="284"/>
      <c r="G186" s="284"/>
    </row>
    <row r="187" customFormat="false" ht="14.25" hidden="false" customHeight="false" outlineLevel="0" collapsed="false">
      <c r="A187" s="284"/>
      <c r="B187" s="284"/>
      <c r="C187" s="284"/>
      <c r="D187" s="284"/>
      <c r="E187" s="284"/>
      <c r="F187" s="284"/>
      <c r="G187" s="284"/>
    </row>
    <row r="188" customFormat="false" ht="14.25" hidden="false" customHeight="false" outlineLevel="0" collapsed="false">
      <c r="A188" s="284"/>
      <c r="B188" s="284"/>
      <c r="C188" s="284"/>
      <c r="D188" s="284"/>
      <c r="E188" s="284"/>
      <c r="F188" s="284"/>
      <c r="G188" s="284"/>
    </row>
    <row r="189" customFormat="false" ht="14.25" hidden="false" customHeight="false" outlineLevel="0" collapsed="false">
      <c r="A189" s="284"/>
      <c r="B189" s="284"/>
      <c r="C189" s="284"/>
      <c r="D189" s="284"/>
      <c r="E189" s="284"/>
      <c r="F189" s="284"/>
      <c r="G189" s="284"/>
    </row>
    <row r="190" customFormat="false" ht="14.25" hidden="false" customHeight="false" outlineLevel="0" collapsed="false">
      <c r="A190" s="284"/>
      <c r="B190" s="284"/>
      <c r="C190" s="284"/>
      <c r="D190" s="284"/>
      <c r="E190" s="284"/>
      <c r="F190" s="284"/>
      <c r="G190" s="284"/>
    </row>
    <row r="191" customFormat="false" ht="14.25" hidden="false" customHeight="false" outlineLevel="0" collapsed="false">
      <c r="A191" s="284"/>
      <c r="B191" s="284"/>
      <c r="C191" s="284"/>
      <c r="D191" s="284"/>
      <c r="E191" s="284"/>
      <c r="F191" s="284"/>
      <c r="G191" s="284"/>
    </row>
    <row r="192" customFormat="false" ht="14.25" hidden="false" customHeight="false" outlineLevel="0" collapsed="false">
      <c r="A192" s="284"/>
      <c r="B192" s="284"/>
      <c r="C192" s="284"/>
      <c r="D192" s="284"/>
      <c r="E192" s="284"/>
      <c r="F192" s="284"/>
      <c r="G192" s="284"/>
    </row>
    <row r="193" customFormat="false" ht="14.25" hidden="false" customHeight="false" outlineLevel="0" collapsed="false">
      <c r="A193" s="284"/>
      <c r="B193" s="284"/>
      <c r="C193" s="284"/>
      <c r="D193" s="284"/>
      <c r="E193" s="284"/>
      <c r="F193" s="284"/>
      <c r="G193" s="284"/>
    </row>
    <row r="194" customFormat="false" ht="14.25" hidden="false" customHeight="false" outlineLevel="0" collapsed="false">
      <c r="A194" s="284"/>
      <c r="B194" s="284"/>
      <c r="C194" s="284"/>
      <c r="D194" s="284"/>
      <c r="E194" s="284"/>
      <c r="F194" s="284"/>
      <c r="G194" s="284"/>
    </row>
    <row r="195" customFormat="false" ht="14.25" hidden="false" customHeight="false" outlineLevel="0" collapsed="false">
      <c r="A195" s="284"/>
      <c r="B195" s="284"/>
      <c r="C195" s="284"/>
      <c r="D195" s="284"/>
      <c r="E195" s="284"/>
      <c r="F195" s="284"/>
      <c r="G195" s="284"/>
    </row>
    <row r="196" customFormat="false" ht="14.25" hidden="false" customHeight="false" outlineLevel="0" collapsed="false">
      <c r="A196" s="284"/>
      <c r="B196" s="284"/>
      <c r="C196" s="284"/>
      <c r="D196" s="284"/>
      <c r="E196" s="284"/>
      <c r="F196" s="284"/>
      <c r="G196" s="284"/>
    </row>
    <row r="197" customFormat="false" ht="14.25" hidden="false" customHeight="false" outlineLevel="0" collapsed="false">
      <c r="A197" s="284"/>
      <c r="B197" s="284"/>
      <c r="C197" s="284"/>
      <c r="D197" s="284"/>
      <c r="E197" s="284"/>
      <c r="F197" s="284"/>
      <c r="G197" s="284"/>
    </row>
    <row r="198" customFormat="false" ht="14.25" hidden="false" customHeight="false" outlineLevel="0" collapsed="false">
      <c r="A198" s="284"/>
      <c r="B198" s="284"/>
      <c r="C198" s="284"/>
      <c r="D198" s="284"/>
      <c r="E198" s="284"/>
      <c r="F198" s="284"/>
      <c r="G198" s="284"/>
    </row>
    <row r="199" customFormat="false" ht="14.25" hidden="false" customHeight="false" outlineLevel="0" collapsed="false">
      <c r="A199" s="284"/>
      <c r="B199" s="284"/>
      <c r="C199" s="284"/>
      <c r="D199" s="284"/>
      <c r="E199" s="284"/>
      <c r="F199" s="284"/>
      <c r="G199" s="284"/>
    </row>
    <row r="200" customFormat="false" ht="14.25" hidden="false" customHeight="false" outlineLevel="0" collapsed="false">
      <c r="A200" s="284"/>
      <c r="B200" s="284"/>
      <c r="C200" s="284"/>
      <c r="D200" s="284"/>
      <c r="E200" s="284"/>
      <c r="F200" s="284"/>
      <c r="G200" s="284"/>
    </row>
    <row r="201" customFormat="false" ht="14.25" hidden="false" customHeight="false" outlineLevel="0" collapsed="false">
      <c r="A201" s="284"/>
      <c r="B201" s="284"/>
      <c r="C201" s="284"/>
      <c r="D201" s="284"/>
      <c r="E201" s="284"/>
      <c r="F201" s="284"/>
      <c r="G201" s="284"/>
    </row>
    <row r="202" customFormat="false" ht="14.25" hidden="false" customHeight="false" outlineLevel="0" collapsed="false">
      <c r="A202" s="284"/>
      <c r="B202" s="284"/>
      <c r="C202" s="284"/>
      <c r="D202" s="284"/>
      <c r="E202" s="284"/>
      <c r="F202" s="284"/>
      <c r="G202" s="284"/>
    </row>
    <row r="203" customFormat="false" ht="14.25" hidden="false" customHeight="false" outlineLevel="0" collapsed="false">
      <c r="A203" s="284"/>
      <c r="B203" s="284"/>
      <c r="C203" s="284"/>
      <c r="D203" s="284"/>
      <c r="E203" s="284"/>
      <c r="F203" s="284"/>
      <c r="G203" s="284"/>
    </row>
    <row r="204" customFormat="false" ht="14.25" hidden="false" customHeight="false" outlineLevel="0" collapsed="false">
      <c r="A204" s="284"/>
      <c r="B204" s="284"/>
      <c r="C204" s="284"/>
      <c r="D204" s="284"/>
      <c r="E204" s="284"/>
      <c r="F204" s="284"/>
      <c r="G204" s="284"/>
    </row>
    <row r="205" customFormat="false" ht="14.25" hidden="false" customHeight="false" outlineLevel="0" collapsed="false">
      <c r="A205" s="284"/>
      <c r="B205" s="284"/>
      <c r="C205" s="284"/>
      <c r="D205" s="284"/>
      <c r="E205" s="284"/>
      <c r="F205" s="284"/>
      <c r="G205" s="284"/>
    </row>
    <row r="206" customFormat="false" ht="14.25" hidden="false" customHeight="false" outlineLevel="0" collapsed="false">
      <c r="A206" s="284"/>
      <c r="B206" s="284"/>
      <c r="C206" s="284"/>
      <c r="D206" s="284"/>
      <c r="E206" s="284"/>
      <c r="F206" s="284"/>
      <c r="G206" s="284"/>
    </row>
    <row r="207" customFormat="false" ht="14.25" hidden="false" customHeight="false" outlineLevel="0" collapsed="false">
      <c r="A207" s="284"/>
      <c r="B207" s="284"/>
      <c r="C207" s="284"/>
      <c r="D207" s="284"/>
      <c r="E207" s="284"/>
      <c r="F207" s="284"/>
      <c r="G207" s="284"/>
    </row>
    <row r="208" customFormat="false" ht="14.25" hidden="false" customHeight="false" outlineLevel="0" collapsed="false">
      <c r="A208" s="284"/>
      <c r="B208" s="284"/>
      <c r="C208" s="284"/>
      <c r="D208" s="284"/>
      <c r="E208" s="284"/>
      <c r="F208" s="284"/>
      <c r="G208" s="284"/>
    </row>
    <row r="209" customFormat="false" ht="14.25" hidden="false" customHeight="false" outlineLevel="0" collapsed="false">
      <c r="A209" s="284"/>
      <c r="B209" s="284"/>
      <c r="C209" s="284"/>
      <c r="D209" s="284"/>
      <c r="E209" s="284"/>
      <c r="F209" s="284"/>
      <c r="G209" s="284"/>
    </row>
    <row r="210" customFormat="false" ht="14.25" hidden="false" customHeight="false" outlineLevel="0" collapsed="false">
      <c r="A210" s="284"/>
      <c r="B210" s="284"/>
      <c r="C210" s="284"/>
      <c r="D210" s="284"/>
      <c r="E210" s="284"/>
      <c r="F210" s="284"/>
      <c r="G210" s="284"/>
    </row>
    <row r="211" customFormat="false" ht="14.25" hidden="false" customHeight="false" outlineLevel="0" collapsed="false">
      <c r="A211" s="284"/>
      <c r="B211" s="284"/>
      <c r="C211" s="284"/>
      <c r="D211" s="284"/>
      <c r="E211" s="284"/>
      <c r="F211" s="284"/>
      <c r="G211" s="284"/>
    </row>
    <row r="212" customFormat="false" ht="14.25" hidden="false" customHeight="false" outlineLevel="0" collapsed="false">
      <c r="A212" s="284"/>
      <c r="B212" s="284"/>
      <c r="C212" s="284"/>
      <c r="D212" s="284"/>
      <c r="E212" s="284"/>
      <c r="F212" s="284"/>
      <c r="G212" s="284"/>
    </row>
    <row r="213" customFormat="false" ht="14.25" hidden="false" customHeight="false" outlineLevel="0" collapsed="false">
      <c r="A213" s="284"/>
      <c r="B213" s="284"/>
      <c r="C213" s="284"/>
      <c r="D213" s="284"/>
      <c r="E213" s="284"/>
      <c r="F213" s="284"/>
      <c r="G213" s="284"/>
    </row>
    <row r="214" customFormat="false" ht="14.25" hidden="false" customHeight="false" outlineLevel="0" collapsed="false">
      <c r="A214" s="284"/>
      <c r="B214" s="284"/>
      <c r="C214" s="284"/>
      <c r="D214" s="284"/>
      <c r="E214" s="284"/>
      <c r="F214" s="284"/>
      <c r="G214" s="284"/>
    </row>
    <row r="215" customFormat="false" ht="14.25" hidden="false" customHeight="false" outlineLevel="0" collapsed="false">
      <c r="A215" s="284"/>
      <c r="B215" s="284"/>
      <c r="C215" s="284"/>
      <c r="D215" s="284"/>
      <c r="E215" s="284"/>
      <c r="F215" s="284"/>
      <c r="G215" s="284"/>
    </row>
    <row r="216" customFormat="false" ht="14.25" hidden="false" customHeight="false" outlineLevel="0" collapsed="false">
      <c r="A216" s="284"/>
      <c r="B216" s="284"/>
      <c r="C216" s="284"/>
      <c r="D216" s="284"/>
      <c r="E216" s="284"/>
      <c r="F216" s="284"/>
      <c r="G216" s="284"/>
    </row>
    <row r="217" customFormat="false" ht="14.25" hidden="false" customHeight="false" outlineLevel="0" collapsed="false">
      <c r="A217" s="284"/>
      <c r="B217" s="284"/>
      <c r="C217" s="284"/>
      <c r="D217" s="284"/>
      <c r="E217" s="284"/>
      <c r="F217" s="284"/>
      <c r="G217" s="284"/>
    </row>
    <row r="218" customFormat="false" ht="14.25" hidden="false" customHeight="false" outlineLevel="0" collapsed="false">
      <c r="A218" s="284"/>
      <c r="B218" s="284"/>
      <c r="C218" s="284"/>
      <c r="D218" s="284"/>
      <c r="E218" s="284"/>
      <c r="F218" s="284"/>
      <c r="G218" s="284"/>
    </row>
    <row r="219" customFormat="false" ht="14.25" hidden="false" customHeight="false" outlineLevel="0" collapsed="false">
      <c r="A219" s="284"/>
      <c r="B219" s="284"/>
      <c r="C219" s="284"/>
      <c r="D219" s="284"/>
      <c r="E219" s="284"/>
      <c r="F219" s="284"/>
      <c r="G219" s="284"/>
    </row>
    <row r="220" customFormat="false" ht="14.25" hidden="false" customHeight="false" outlineLevel="0" collapsed="false">
      <c r="A220" s="284"/>
      <c r="B220" s="284"/>
      <c r="C220" s="284"/>
      <c r="D220" s="284"/>
      <c r="E220" s="284"/>
      <c r="F220" s="284"/>
      <c r="G220" s="284"/>
    </row>
    <row r="221" customFormat="false" ht="14.25" hidden="false" customHeight="false" outlineLevel="0" collapsed="false">
      <c r="A221" s="284"/>
      <c r="B221" s="284"/>
      <c r="C221" s="284"/>
      <c r="D221" s="284"/>
      <c r="E221" s="284"/>
      <c r="F221" s="284"/>
      <c r="G221" s="284"/>
    </row>
    <row r="222" customFormat="false" ht="14.25" hidden="false" customHeight="false" outlineLevel="0" collapsed="false">
      <c r="A222" s="284"/>
      <c r="B222" s="284"/>
      <c r="C222" s="284"/>
      <c r="D222" s="284"/>
      <c r="E222" s="284"/>
      <c r="F222" s="284"/>
      <c r="G222" s="284"/>
    </row>
    <row r="223" customFormat="false" ht="14.25" hidden="false" customHeight="false" outlineLevel="0" collapsed="false">
      <c r="A223" s="284"/>
      <c r="B223" s="284"/>
      <c r="C223" s="284"/>
      <c r="D223" s="284"/>
      <c r="E223" s="284"/>
      <c r="F223" s="284"/>
      <c r="G223" s="284"/>
    </row>
    <row r="224" customFormat="false" ht="14.25" hidden="false" customHeight="false" outlineLevel="0" collapsed="false">
      <c r="A224" s="284"/>
      <c r="B224" s="284"/>
      <c r="C224" s="284"/>
      <c r="D224" s="284"/>
      <c r="E224" s="284"/>
      <c r="F224" s="284"/>
      <c r="G224" s="284"/>
    </row>
    <row r="225" customFormat="false" ht="14.25" hidden="false" customHeight="false" outlineLevel="0" collapsed="false">
      <c r="A225" s="284"/>
      <c r="B225" s="284"/>
      <c r="C225" s="284"/>
      <c r="D225" s="284"/>
      <c r="E225" s="284"/>
      <c r="F225" s="284"/>
      <c r="G225" s="284"/>
    </row>
    <row r="226" customFormat="false" ht="14.25" hidden="false" customHeight="false" outlineLevel="0" collapsed="false">
      <c r="A226" s="284"/>
      <c r="B226" s="284"/>
      <c r="C226" s="284"/>
      <c r="D226" s="284"/>
      <c r="E226" s="284"/>
      <c r="F226" s="284"/>
      <c r="G226" s="284"/>
    </row>
    <row r="227" customFormat="false" ht="14.25" hidden="false" customHeight="false" outlineLevel="0" collapsed="false">
      <c r="A227" s="284"/>
      <c r="B227" s="284"/>
      <c r="C227" s="284"/>
      <c r="D227" s="284"/>
      <c r="E227" s="284"/>
      <c r="F227" s="284"/>
      <c r="G227" s="284"/>
    </row>
    <row r="228" customFormat="false" ht="14.25" hidden="false" customHeight="false" outlineLevel="0" collapsed="false">
      <c r="A228" s="284"/>
      <c r="B228" s="284"/>
      <c r="C228" s="284"/>
      <c r="D228" s="284"/>
      <c r="E228" s="284"/>
      <c r="F228" s="284"/>
      <c r="G228" s="284"/>
    </row>
    <row r="229" customFormat="false" ht="14.25" hidden="false" customHeight="false" outlineLevel="0" collapsed="false">
      <c r="A229" s="284"/>
      <c r="B229" s="284"/>
      <c r="C229" s="284"/>
      <c r="D229" s="284"/>
      <c r="E229" s="284"/>
      <c r="F229" s="284"/>
      <c r="G229" s="284"/>
    </row>
    <row r="230" customFormat="false" ht="14.25" hidden="false" customHeight="false" outlineLevel="0" collapsed="false">
      <c r="A230" s="284"/>
      <c r="B230" s="284"/>
      <c r="C230" s="284"/>
      <c r="D230" s="284"/>
      <c r="E230" s="284"/>
      <c r="F230" s="284"/>
      <c r="G230" s="284"/>
    </row>
    <row r="231" customFormat="false" ht="14.25" hidden="false" customHeight="false" outlineLevel="0" collapsed="false">
      <c r="A231" s="284"/>
      <c r="B231" s="284"/>
      <c r="C231" s="284"/>
      <c r="D231" s="284"/>
      <c r="E231" s="284"/>
      <c r="F231" s="284"/>
      <c r="G231" s="284"/>
    </row>
    <row r="232" customFormat="false" ht="14.25" hidden="false" customHeight="false" outlineLevel="0" collapsed="false">
      <c r="A232" s="284"/>
      <c r="B232" s="284"/>
      <c r="C232" s="284"/>
      <c r="D232" s="284"/>
      <c r="E232" s="284"/>
      <c r="F232" s="284"/>
      <c r="G232" s="284"/>
    </row>
    <row r="233" customFormat="false" ht="14.25" hidden="false" customHeight="false" outlineLevel="0" collapsed="false">
      <c r="A233" s="284"/>
      <c r="B233" s="284"/>
      <c r="C233" s="284"/>
      <c r="D233" s="284"/>
      <c r="E233" s="284"/>
      <c r="F233" s="284"/>
      <c r="G233" s="284"/>
    </row>
    <row r="234" customFormat="false" ht="14.25" hidden="false" customHeight="false" outlineLevel="0" collapsed="false">
      <c r="A234" s="284"/>
      <c r="B234" s="284"/>
      <c r="C234" s="284"/>
      <c r="D234" s="284"/>
      <c r="E234" s="284"/>
      <c r="F234" s="284"/>
      <c r="G234" s="284"/>
    </row>
    <row r="235" customFormat="false" ht="14.25" hidden="false" customHeight="false" outlineLevel="0" collapsed="false">
      <c r="A235" s="284"/>
      <c r="B235" s="284"/>
      <c r="C235" s="284"/>
      <c r="D235" s="284"/>
      <c r="E235" s="284"/>
      <c r="F235" s="284"/>
      <c r="G235" s="284"/>
    </row>
    <row r="236" customFormat="false" ht="14.25" hidden="false" customHeight="false" outlineLevel="0" collapsed="false">
      <c r="A236" s="284"/>
      <c r="B236" s="284"/>
      <c r="C236" s="284"/>
      <c r="D236" s="284"/>
      <c r="E236" s="284"/>
      <c r="F236" s="284"/>
      <c r="G236" s="284"/>
    </row>
    <row r="237" customFormat="false" ht="14.25" hidden="false" customHeight="false" outlineLevel="0" collapsed="false">
      <c r="A237" s="284"/>
      <c r="B237" s="284"/>
      <c r="C237" s="284"/>
      <c r="D237" s="284"/>
      <c r="E237" s="284"/>
      <c r="F237" s="284"/>
      <c r="G237" s="284"/>
    </row>
    <row r="238" customFormat="false" ht="14.25" hidden="false" customHeight="false" outlineLevel="0" collapsed="false">
      <c r="A238" s="284"/>
      <c r="B238" s="284"/>
      <c r="C238" s="284"/>
      <c r="D238" s="284"/>
      <c r="E238" s="284"/>
      <c r="F238" s="284"/>
      <c r="G238" s="284"/>
    </row>
    <row r="239" customFormat="false" ht="14.25" hidden="false" customHeight="false" outlineLevel="0" collapsed="false">
      <c r="A239" s="284"/>
      <c r="B239" s="284"/>
      <c r="C239" s="284"/>
      <c r="D239" s="284"/>
      <c r="E239" s="284"/>
      <c r="F239" s="284"/>
      <c r="G239" s="284"/>
    </row>
    <row r="240" customFormat="false" ht="14.25" hidden="false" customHeight="false" outlineLevel="0" collapsed="false">
      <c r="A240" s="284"/>
      <c r="B240" s="284"/>
      <c r="C240" s="284"/>
      <c r="D240" s="284"/>
      <c r="E240" s="284"/>
      <c r="F240" s="284"/>
      <c r="G240" s="284"/>
    </row>
    <row r="241" customFormat="false" ht="14.25" hidden="false" customHeight="false" outlineLevel="0" collapsed="false">
      <c r="A241" s="284"/>
      <c r="B241" s="284"/>
      <c r="C241" s="284"/>
      <c r="D241" s="284"/>
      <c r="E241" s="284"/>
      <c r="F241" s="284"/>
      <c r="G241" s="284"/>
    </row>
    <row r="242" customFormat="false" ht="14.25" hidden="false" customHeight="false" outlineLevel="0" collapsed="false">
      <c r="A242" s="284"/>
      <c r="B242" s="284"/>
      <c r="C242" s="284"/>
      <c r="D242" s="284"/>
      <c r="E242" s="284"/>
      <c r="F242" s="284"/>
      <c r="G242" s="284"/>
    </row>
    <row r="243" customFormat="false" ht="14.25" hidden="false" customHeight="false" outlineLevel="0" collapsed="false">
      <c r="A243" s="284"/>
      <c r="B243" s="284"/>
      <c r="C243" s="284"/>
      <c r="D243" s="284"/>
      <c r="E243" s="284"/>
      <c r="F243" s="284"/>
      <c r="G243" s="284"/>
    </row>
    <row r="244" customFormat="false" ht="14.25" hidden="false" customHeight="false" outlineLevel="0" collapsed="false">
      <c r="A244" s="284"/>
      <c r="B244" s="284"/>
      <c r="C244" s="284"/>
      <c r="D244" s="284"/>
      <c r="E244" s="284"/>
      <c r="F244" s="284"/>
      <c r="G244" s="284"/>
    </row>
    <row r="245" customFormat="false" ht="14.25" hidden="false" customHeight="false" outlineLevel="0" collapsed="false">
      <c r="A245" s="284"/>
      <c r="B245" s="284"/>
      <c r="C245" s="284"/>
      <c r="D245" s="284"/>
      <c r="E245" s="284"/>
      <c r="F245" s="284"/>
      <c r="G245" s="284"/>
    </row>
    <row r="246" customFormat="false" ht="14.25" hidden="false" customHeight="false" outlineLevel="0" collapsed="false">
      <c r="A246" s="284"/>
      <c r="B246" s="284"/>
      <c r="C246" s="284"/>
      <c r="D246" s="284"/>
      <c r="E246" s="284"/>
      <c r="F246" s="284"/>
      <c r="G246" s="284"/>
    </row>
    <row r="247" customFormat="false" ht="14.25" hidden="false" customHeight="false" outlineLevel="0" collapsed="false">
      <c r="A247" s="284"/>
      <c r="B247" s="284"/>
      <c r="C247" s="284"/>
      <c r="D247" s="284"/>
      <c r="E247" s="284"/>
      <c r="F247" s="284"/>
      <c r="G247" s="284"/>
    </row>
    <row r="248" customFormat="false" ht="14.25" hidden="false" customHeight="false" outlineLevel="0" collapsed="false">
      <c r="A248" s="284"/>
      <c r="B248" s="284"/>
      <c r="C248" s="284"/>
      <c r="D248" s="284"/>
      <c r="E248" s="284"/>
      <c r="F248" s="284"/>
      <c r="G248" s="284"/>
    </row>
    <row r="249" customFormat="false" ht="14.25" hidden="false" customHeight="false" outlineLevel="0" collapsed="false">
      <c r="A249" s="284"/>
      <c r="B249" s="284"/>
      <c r="C249" s="284"/>
      <c r="D249" s="284"/>
      <c r="E249" s="284"/>
      <c r="F249" s="284"/>
      <c r="G249" s="284"/>
    </row>
    <row r="250" customFormat="false" ht="14.25" hidden="false" customHeight="false" outlineLevel="0" collapsed="false">
      <c r="A250" s="284"/>
      <c r="B250" s="284"/>
      <c r="C250" s="284"/>
      <c r="D250" s="284"/>
      <c r="E250" s="284"/>
      <c r="F250" s="284"/>
      <c r="G250" s="284"/>
    </row>
    <row r="251" customFormat="false" ht="14.25" hidden="false" customHeight="false" outlineLevel="0" collapsed="false">
      <c r="A251" s="284"/>
      <c r="B251" s="284"/>
      <c r="C251" s="284"/>
      <c r="D251" s="284"/>
      <c r="E251" s="284"/>
      <c r="F251" s="284"/>
      <c r="G251" s="284"/>
    </row>
    <row r="252" customFormat="false" ht="14.25" hidden="false" customHeight="false" outlineLevel="0" collapsed="false">
      <c r="A252" s="284"/>
      <c r="B252" s="284"/>
      <c r="C252" s="284"/>
      <c r="D252" s="284"/>
      <c r="E252" s="284"/>
      <c r="F252" s="284"/>
      <c r="G252" s="284"/>
    </row>
    <row r="253" customFormat="false" ht="14.25" hidden="false" customHeight="false" outlineLevel="0" collapsed="false">
      <c r="A253" s="284"/>
      <c r="B253" s="284"/>
      <c r="C253" s="284"/>
      <c r="D253" s="284"/>
      <c r="E253" s="284"/>
      <c r="F253" s="284"/>
      <c r="G253" s="284"/>
    </row>
    <row r="254" customFormat="false" ht="14.25" hidden="false" customHeight="false" outlineLevel="0" collapsed="false">
      <c r="A254" s="284"/>
      <c r="B254" s="284"/>
      <c r="C254" s="284"/>
      <c r="D254" s="284"/>
      <c r="E254" s="284"/>
      <c r="F254" s="284"/>
      <c r="G254" s="284"/>
    </row>
    <row r="255" customFormat="false" ht="14.25" hidden="false" customHeight="false" outlineLevel="0" collapsed="false">
      <c r="A255" s="284"/>
      <c r="B255" s="284"/>
      <c r="C255" s="284"/>
      <c r="D255" s="284"/>
      <c r="E255" s="284"/>
      <c r="F255" s="284"/>
      <c r="G255" s="284"/>
    </row>
    <row r="256" customFormat="false" ht="14.25" hidden="false" customHeight="false" outlineLevel="0" collapsed="false">
      <c r="A256" s="284"/>
      <c r="B256" s="284"/>
      <c r="C256" s="284"/>
      <c r="D256" s="284"/>
      <c r="E256" s="284"/>
      <c r="F256" s="284"/>
      <c r="G256" s="284"/>
    </row>
    <row r="257" customFormat="false" ht="14.25" hidden="false" customHeight="false" outlineLevel="0" collapsed="false">
      <c r="A257" s="284"/>
      <c r="B257" s="284"/>
      <c r="C257" s="284"/>
      <c r="D257" s="284"/>
      <c r="E257" s="284"/>
      <c r="F257" s="284"/>
      <c r="G257" s="284"/>
    </row>
    <row r="258" customFormat="false" ht="14.25" hidden="false" customHeight="false" outlineLevel="0" collapsed="false">
      <c r="A258" s="284"/>
      <c r="B258" s="284"/>
      <c r="C258" s="284"/>
      <c r="D258" s="284"/>
      <c r="E258" s="284"/>
      <c r="F258" s="284"/>
      <c r="G258" s="284"/>
    </row>
    <row r="259" customFormat="false" ht="14.25" hidden="false" customHeight="false" outlineLevel="0" collapsed="false">
      <c r="A259" s="284"/>
      <c r="B259" s="284"/>
      <c r="C259" s="284"/>
      <c r="D259" s="284"/>
      <c r="E259" s="284"/>
      <c r="F259" s="284"/>
      <c r="G259" s="284"/>
    </row>
    <row r="260" customFormat="false" ht="14.25" hidden="false" customHeight="false" outlineLevel="0" collapsed="false">
      <c r="A260" s="284"/>
      <c r="B260" s="284"/>
      <c r="C260" s="284"/>
      <c r="D260" s="284"/>
      <c r="E260" s="284"/>
      <c r="F260" s="284"/>
      <c r="G260" s="284"/>
    </row>
    <row r="261" customFormat="false" ht="14.25" hidden="false" customHeight="false" outlineLevel="0" collapsed="false">
      <c r="A261" s="284"/>
      <c r="B261" s="284"/>
      <c r="C261" s="284"/>
      <c r="D261" s="284"/>
      <c r="E261" s="284"/>
      <c r="F261" s="284"/>
      <c r="G261" s="284"/>
    </row>
    <row r="262" customFormat="false" ht="14.25" hidden="false" customHeight="false" outlineLevel="0" collapsed="false">
      <c r="A262" s="284"/>
      <c r="B262" s="284"/>
      <c r="C262" s="284"/>
      <c r="D262" s="284"/>
      <c r="E262" s="284"/>
      <c r="F262" s="284"/>
      <c r="G262" s="284"/>
    </row>
    <row r="263" customFormat="false" ht="14.25" hidden="false" customHeight="false" outlineLevel="0" collapsed="false">
      <c r="A263" s="284"/>
      <c r="B263" s="284"/>
      <c r="C263" s="284"/>
      <c r="D263" s="284"/>
      <c r="E263" s="284"/>
      <c r="F263" s="284"/>
      <c r="G263" s="284"/>
    </row>
    <row r="264" customFormat="false" ht="14.25" hidden="false" customHeight="false" outlineLevel="0" collapsed="false">
      <c r="A264" s="284"/>
      <c r="B264" s="284"/>
      <c r="C264" s="284"/>
      <c r="D264" s="284"/>
      <c r="E264" s="284"/>
      <c r="F264" s="284"/>
      <c r="G264" s="284"/>
    </row>
    <row r="265" customFormat="false" ht="14.25" hidden="false" customHeight="false" outlineLevel="0" collapsed="false">
      <c r="A265" s="284"/>
      <c r="B265" s="284"/>
      <c r="C265" s="284"/>
      <c r="D265" s="284"/>
      <c r="E265" s="284"/>
      <c r="F265" s="284"/>
      <c r="G265" s="284"/>
    </row>
    <row r="266" customFormat="false" ht="14.25" hidden="false" customHeight="false" outlineLevel="0" collapsed="false">
      <c r="A266" s="284"/>
      <c r="B266" s="284"/>
      <c r="C266" s="284"/>
      <c r="D266" s="284"/>
      <c r="E266" s="284"/>
      <c r="F266" s="284"/>
      <c r="G266" s="284"/>
    </row>
    <row r="267" customFormat="false" ht="14.25" hidden="false" customHeight="false" outlineLevel="0" collapsed="false">
      <c r="A267" s="284"/>
      <c r="B267" s="284"/>
      <c r="C267" s="284"/>
      <c r="D267" s="284"/>
      <c r="E267" s="284"/>
      <c r="F267" s="284"/>
      <c r="G267" s="284"/>
    </row>
    <row r="268" customFormat="false" ht="14.25" hidden="false" customHeight="false" outlineLevel="0" collapsed="false">
      <c r="A268" s="284"/>
      <c r="B268" s="284"/>
      <c r="C268" s="284"/>
      <c r="D268" s="284"/>
      <c r="E268" s="284"/>
      <c r="F268" s="284"/>
      <c r="G268" s="284"/>
    </row>
    <row r="269" customFormat="false" ht="14.25" hidden="false" customHeight="false" outlineLevel="0" collapsed="false">
      <c r="A269" s="284"/>
      <c r="B269" s="284"/>
      <c r="C269" s="284"/>
      <c r="D269" s="284"/>
      <c r="E269" s="284"/>
      <c r="F269" s="284"/>
      <c r="G269" s="284"/>
    </row>
    <row r="270" customFormat="false" ht="14.25" hidden="false" customHeight="false" outlineLevel="0" collapsed="false">
      <c r="A270" s="284"/>
      <c r="B270" s="284"/>
      <c r="C270" s="284"/>
      <c r="D270" s="284"/>
      <c r="E270" s="284"/>
      <c r="F270" s="284"/>
      <c r="G270" s="284"/>
    </row>
    <row r="271" customFormat="false" ht="14.25" hidden="false" customHeight="false" outlineLevel="0" collapsed="false">
      <c r="A271" s="284"/>
      <c r="B271" s="284"/>
      <c r="C271" s="284"/>
      <c r="D271" s="284"/>
      <c r="E271" s="284"/>
      <c r="F271" s="284"/>
      <c r="G271" s="284"/>
    </row>
    <row r="272" customFormat="false" ht="14.25" hidden="false" customHeight="false" outlineLevel="0" collapsed="false">
      <c r="A272" s="284"/>
      <c r="B272" s="284"/>
      <c r="C272" s="284"/>
      <c r="D272" s="284"/>
      <c r="E272" s="284"/>
      <c r="F272" s="284"/>
      <c r="G272" s="284"/>
    </row>
    <row r="273" customFormat="false" ht="14.25" hidden="false" customHeight="false" outlineLevel="0" collapsed="false">
      <c r="A273" s="284"/>
      <c r="B273" s="284"/>
      <c r="C273" s="284"/>
      <c r="D273" s="284"/>
      <c r="E273" s="284"/>
      <c r="F273" s="284"/>
      <c r="G273" s="284"/>
    </row>
    <row r="274" customFormat="false" ht="14.25" hidden="false" customHeight="false" outlineLevel="0" collapsed="false">
      <c r="A274" s="284"/>
      <c r="B274" s="284"/>
      <c r="C274" s="284"/>
      <c r="D274" s="284"/>
      <c r="E274" s="284"/>
      <c r="F274" s="284"/>
      <c r="G274" s="284"/>
    </row>
    <row r="275" customFormat="false" ht="14.25" hidden="false" customHeight="false" outlineLevel="0" collapsed="false">
      <c r="A275" s="284"/>
      <c r="B275" s="284"/>
      <c r="C275" s="284"/>
      <c r="D275" s="284"/>
      <c r="E275" s="284"/>
      <c r="F275" s="284"/>
      <c r="G275" s="284"/>
    </row>
    <row r="276" customFormat="false" ht="14.25" hidden="false" customHeight="false" outlineLevel="0" collapsed="false">
      <c r="A276" s="284"/>
      <c r="B276" s="284"/>
      <c r="C276" s="284"/>
      <c r="D276" s="284"/>
      <c r="E276" s="284"/>
      <c r="F276" s="284"/>
      <c r="G276" s="284"/>
    </row>
    <row r="277" customFormat="false" ht="14.25" hidden="false" customHeight="false" outlineLevel="0" collapsed="false">
      <c r="A277" s="284"/>
      <c r="B277" s="284"/>
      <c r="C277" s="284"/>
      <c r="D277" s="284"/>
      <c r="E277" s="284"/>
      <c r="F277" s="284"/>
      <c r="G277" s="284"/>
    </row>
    <row r="278" customFormat="false" ht="14.25" hidden="false" customHeight="false" outlineLevel="0" collapsed="false">
      <c r="A278" s="284"/>
      <c r="B278" s="284"/>
      <c r="C278" s="284"/>
      <c r="D278" s="284"/>
      <c r="E278" s="284"/>
      <c r="F278" s="284"/>
      <c r="G278" s="284"/>
    </row>
    <row r="279" customFormat="false" ht="14.25" hidden="false" customHeight="false" outlineLevel="0" collapsed="false">
      <c r="A279" s="284"/>
      <c r="B279" s="284"/>
      <c r="C279" s="284"/>
      <c r="D279" s="284"/>
      <c r="E279" s="284"/>
      <c r="F279" s="284"/>
      <c r="G279" s="284"/>
    </row>
    <row r="280" customFormat="false" ht="14.25" hidden="false" customHeight="false" outlineLevel="0" collapsed="false">
      <c r="A280" s="284"/>
      <c r="B280" s="284"/>
      <c r="C280" s="284"/>
      <c r="D280" s="284"/>
      <c r="E280" s="284"/>
      <c r="F280" s="284"/>
      <c r="G280" s="284"/>
    </row>
    <row r="281" customFormat="false" ht="14.25" hidden="false" customHeight="false" outlineLevel="0" collapsed="false">
      <c r="A281" s="284"/>
      <c r="B281" s="284"/>
      <c r="C281" s="284"/>
      <c r="D281" s="284"/>
      <c r="E281" s="284"/>
      <c r="F281" s="284"/>
      <c r="G281" s="284"/>
    </row>
    <row r="282" customFormat="false" ht="14.25" hidden="false" customHeight="false" outlineLevel="0" collapsed="false">
      <c r="A282" s="284"/>
      <c r="B282" s="284"/>
      <c r="C282" s="284"/>
      <c r="D282" s="284"/>
      <c r="E282" s="284"/>
      <c r="F282" s="284"/>
      <c r="G282" s="284"/>
    </row>
    <row r="283" customFormat="false" ht="14.25" hidden="false" customHeight="false" outlineLevel="0" collapsed="false">
      <c r="A283" s="284"/>
      <c r="B283" s="284"/>
      <c r="C283" s="284"/>
      <c r="D283" s="284"/>
      <c r="E283" s="284"/>
      <c r="F283" s="284"/>
      <c r="G283" s="284"/>
    </row>
    <row r="284" customFormat="false" ht="14.25" hidden="false" customHeight="false" outlineLevel="0" collapsed="false">
      <c r="A284" s="284"/>
      <c r="B284" s="284"/>
      <c r="C284" s="284"/>
      <c r="D284" s="284"/>
      <c r="E284" s="284"/>
      <c r="F284" s="284"/>
      <c r="G284" s="284"/>
    </row>
    <row r="285" customFormat="false" ht="14.25" hidden="false" customHeight="false" outlineLevel="0" collapsed="false">
      <c r="A285" s="284"/>
      <c r="B285" s="284"/>
      <c r="C285" s="284"/>
      <c r="D285" s="284"/>
      <c r="E285" s="284"/>
      <c r="F285" s="284"/>
      <c r="G285" s="284"/>
    </row>
    <row r="286" customFormat="false" ht="14.25" hidden="false" customHeight="false" outlineLevel="0" collapsed="false">
      <c r="A286" s="284"/>
      <c r="B286" s="284"/>
      <c r="C286" s="284"/>
      <c r="D286" s="284"/>
      <c r="E286" s="284"/>
      <c r="F286" s="284"/>
      <c r="G286" s="284"/>
    </row>
    <row r="287" customFormat="false" ht="14.25" hidden="false" customHeight="false" outlineLevel="0" collapsed="false">
      <c r="A287" s="284"/>
      <c r="B287" s="284"/>
      <c r="C287" s="284"/>
      <c r="D287" s="284"/>
      <c r="E287" s="284"/>
      <c r="F287" s="284"/>
      <c r="G287" s="284"/>
    </row>
    <row r="288" customFormat="false" ht="14.25" hidden="false" customHeight="false" outlineLevel="0" collapsed="false">
      <c r="A288" s="284"/>
      <c r="B288" s="284"/>
      <c r="C288" s="284"/>
      <c r="D288" s="284"/>
      <c r="E288" s="284"/>
      <c r="F288" s="284"/>
      <c r="G288" s="284"/>
    </row>
    <row r="289" customFormat="false" ht="14.25" hidden="false" customHeight="false" outlineLevel="0" collapsed="false">
      <c r="A289" s="284"/>
      <c r="B289" s="284"/>
      <c r="C289" s="284"/>
      <c r="D289" s="284"/>
      <c r="E289" s="284"/>
      <c r="F289" s="284"/>
      <c r="G289" s="284"/>
    </row>
    <row r="290" customFormat="false" ht="14.25" hidden="false" customHeight="false" outlineLevel="0" collapsed="false">
      <c r="A290" s="284"/>
      <c r="B290" s="284"/>
      <c r="C290" s="284"/>
      <c r="D290" s="284"/>
      <c r="E290" s="284"/>
      <c r="F290" s="284"/>
      <c r="G290" s="284"/>
    </row>
    <row r="291" customFormat="false" ht="14.25" hidden="false" customHeight="false" outlineLevel="0" collapsed="false">
      <c r="A291" s="284"/>
      <c r="B291" s="284"/>
      <c r="C291" s="284"/>
      <c r="D291" s="284"/>
      <c r="E291" s="284"/>
      <c r="F291" s="284"/>
      <c r="G291" s="284"/>
    </row>
    <row r="292" customFormat="false" ht="14.25" hidden="false" customHeight="false" outlineLevel="0" collapsed="false">
      <c r="A292" s="284"/>
      <c r="B292" s="284"/>
      <c r="C292" s="284"/>
      <c r="D292" s="284"/>
      <c r="E292" s="284"/>
      <c r="F292" s="284"/>
      <c r="G292" s="284"/>
    </row>
    <row r="293" customFormat="false" ht="14.25" hidden="false" customHeight="false" outlineLevel="0" collapsed="false">
      <c r="A293" s="284"/>
      <c r="B293" s="284"/>
      <c r="C293" s="284"/>
      <c r="D293" s="284"/>
      <c r="E293" s="284"/>
      <c r="F293" s="284"/>
      <c r="G293" s="284"/>
    </row>
    <row r="294" customFormat="false" ht="14.25" hidden="false" customHeight="false" outlineLevel="0" collapsed="false">
      <c r="A294" s="284"/>
      <c r="B294" s="284"/>
      <c r="C294" s="284"/>
      <c r="D294" s="284"/>
      <c r="E294" s="284"/>
      <c r="F294" s="284"/>
      <c r="G294" s="284"/>
    </row>
    <row r="295" customFormat="false" ht="14.25" hidden="false" customHeight="false" outlineLevel="0" collapsed="false">
      <c r="A295" s="284"/>
      <c r="B295" s="284"/>
      <c r="C295" s="284"/>
      <c r="D295" s="284"/>
      <c r="E295" s="284"/>
      <c r="F295" s="284"/>
      <c r="G295" s="284"/>
    </row>
    <row r="296" customFormat="false" ht="14.25" hidden="false" customHeight="false" outlineLevel="0" collapsed="false">
      <c r="A296" s="284"/>
      <c r="B296" s="284"/>
      <c r="C296" s="284"/>
      <c r="D296" s="284"/>
      <c r="E296" s="284"/>
      <c r="F296" s="284"/>
      <c r="G296" s="284"/>
    </row>
    <row r="297" customFormat="false" ht="14.25" hidden="false" customHeight="false" outlineLevel="0" collapsed="false">
      <c r="A297" s="284"/>
      <c r="B297" s="284"/>
      <c r="C297" s="284"/>
      <c r="D297" s="284"/>
      <c r="E297" s="284"/>
      <c r="F297" s="284"/>
      <c r="G297" s="284"/>
    </row>
    <row r="298" customFormat="false" ht="14.25" hidden="false" customHeight="false" outlineLevel="0" collapsed="false">
      <c r="A298" s="284"/>
      <c r="B298" s="284"/>
      <c r="C298" s="284"/>
      <c r="D298" s="284"/>
      <c r="E298" s="284"/>
      <c r="F298" s="284"/>
      <c r="G298" s="284"/>
    </row>
    <row r="299" customFormat="false" ht="14.25" hidden="false" customHeight="false" outlineLevel="0" collapsed="false">
      <c r="A299" s="284"/>
      <c r="B299" s="284"/>
      <c r="C299" s="284"/>
      <c r="D299" s="284"/>
      <c r="E299" s="284"/>
      <c r="F299" s="284"/>
      <c r="G299" s="284"/>
    </row>
    <row r="300" customFormat="false" ht="14.25" hidden="false" customHeight="false" outlineLevel="0" collapsed="false">
      <c r="A300" s="284"/>
      <c r="B300" s="284"/>
      <c r="C300" s="284"/>
      <c r="D300" s="284"/>
      <c r="E300" s="284"/>
      <c r="F300" s="284"/>
      <c r="G300" s="284"/>
    </row>
    <row r="301" customFormat="false" ht="14.25" hidden="false" customHeight="false" outlineLevel="0" collapsed="false">
      <c r="A301" s="284"/>
      <c r="B301" s="284"/>
      <c r="C301" s="284"/>
      <c r="D301" s="284"/>
      <c r="E301" s="284"/>
      <c r="F301" s="284"/>
      <c r="G301" s="284"/>
    </row>
    <row r="302" customFormat="false" ht="14.25" hidden="false" customHeight="false" outlineLevel="0" collapsed="false">
      <c r="A302" s="284"/>
      <c r="B302" s="284"/>
      <c r="C302" s="284"/>
      <c r="D302" s="284"/>
      <c r="E302" s="284"/>
      <c r="F302" s="284"/>
      <c r="G302" s="284"/>
    </row>
    <row r="303" customFormat="false" ht="14.25" hidden="false" customHeight="false" outlineLevel="0" collapsed="false">
      <c r="A303" s="284"/>
      <c r="B303" s="284"/>
      <c r="C303" s="284"/>
      <c r="D303" s="284"/>
      <c r="E303" s="284"/>
      <c r="F303" s="284"/>
      <c r="G303" s="284"/>
    </row>
    <row r="304" customFormat="false" ht="14.25" hidden="false" customHeight="false" outlineLevel="0" collapsed="false">
      <c r="A304" s="284"/>
      <c r="B304" s="284"/>
      <c r="C304" s="284"/>
      <c r="D304" s="284"/>
      <c r="E304" s="284"/>
      <c r="F304" s="284"/>
      <c r="G304" s="284"/>
    </row>
    <row r="305" customFormat="false" ht="14.25" hidden="false" customHeight="false" outlineLevel="0" collapsed="false">
      <c r="A305" s="284"/>
      <c r="B305" s="284"/>
      <c r="C305" s="284"/>
      <c r="D305" s="284"/>
      <c r="E305" s="284"/>
      <c r="F305" s="284"/>
      <c r="G305" s="284"/>
    </row>
    <row r="306" customFormat="false" ht="14.25" hidden="false" customHeight="false" outlineLevel="0" collapsed="false">
      <c r="A306" s="284"/>
      <c r="B306" s="284"/>
      <c r="C306" s="284"/>
      <c r="D306" s="284"/>
      <c r="E306" s="284"/>
      <c r="F306" s="284"/>
      <c r="G306" s="284"/>
    </row>
    <row r="307" customFormat="false" ht="14.25" hidden="false" customHeight="false" outlineLevel="0" collapsed="false">
      <c r="A307" s="284"/>
      <c r="B307" s="284"/>
      <c r="C307" s="284"/>
      <c r="D307" s="284"/>
      <c r="E307" s="284"/>
      <c r="F307" s="284"/>
      <c r="G307" s="284"/>
    </row>
    <row r="308" customFormat="false" ht="14.25" hidden="false" customHeight="false" outlineLevel="0" collapsed="false">
      <c r="A308" s="284"/>
      <c r="B308" s="284"/>
      <c r="C308" s="284"/>
      <c r="D308" s="284"/>
      <c r="E308" s="284"/>
      <c r="F308" s="284"/>
      <c r="G308" s="284"/>
    </row>
    <row r="309" customFormat="false" ht="14.25" hidden="false" customHeight="false" outlineLevel="0" collapsed="false">
      <c r="A309" s="284"/>
      <c r="B309" s="284"/>
      <c r="C309" s="284"/>
      <c r="D309" s="284"/>
      <c r="E309" s="284"/>
      <c r="F309" s="284"/>
      <c r="G309" s="284"/>
    </row>
    <row r="310" customFormat="false" ht="14.25" hidden="false" customHeight="false" outlineLevel="0" collapsed="false">
      <c r="A310" s="284"/>
      <c r="B310" s="284"/>
      <c r="C310" s="284"/>
      <c r="D310" s="284"/>
      <c r="E310" s="284"/>
      <c r="F310" s="284"/>
      <c r="G310" s="284"/>
    </row>
    <row r="311" customFormat="false" ht="14.25" hidden="false" customHeight="false" outlineLevel="0" collapsed="false">
      <c r="A311" s="284"/>
      <c r="B311" s="284"/>
      <c r="C311" s="284"/>
      <c r="D311" s="284"/>
      <c r="E311" s="284"/>
      <c r="F311" s="284"/>
      <c r="G311" s="284"/>
    </row>
    <row r="312" customFormat="false" ht="14.25" hidden="false" customHeight="false" outlineLevel="0" collapsed="false">
      <c r="A312" s="284"/>
      <c r="B312" s="284"/>
      <c r="C312" s="284"/>
      <c r="D312" s="284"/>
      <c r="E312" s="284"/>
      <c r="F312" s="284"/>
      <c r="G312" s="284"/>
    </row>
    <row r="313" customFormat="false" ht="14.25" hidden="false" customHeight="false" outlineLevel="0" collapsed="false">
      <c r="A313" s="284"/>
      <c r="B313" s="284"/>
      <c r="C313" s="284"/>
      <c r="D313" s="284"/>
      <c r="E313" s="284"/>
      <c r="F313" s="284"/>
      <c r="G313" s="284"/>
    </row>
    <row r="314" customFormat="false" ht="14.25" hidden="false" customHeight="false" outlineLevel="0" collapsed="false">
      <c r="A314" s="284"/>
      <c r="B314" s="284"/>
      <c r="C314" s="284"/>
      <c r="D314" s="284"/>
      <c r="E314" s="284"/>
      <c r="F314" s="284"/>
      <c r="G314" s="284"/>
    </row>
    <row r="315" customFormat="false" ht="14.25" hidden="false" customHeight="false" outlineLevel="0" collapsed="false">
      <c r="A315" s="284"/>
      <c r="B315" s="284"/>
      <c r="C315" s="284"/>
      <c r="D315" s="284"/>
      <c r="E315" s="284"/>
      <c r="F315" s="284"/>
      <c r="G315" s="284"/>
    </row>
    <row r="316" customFormat="false" ht="14.25" hidden="false" customHeight="false" outlineLevel="0" collapsed="false">
      <c r="A316" s="284"/>
      <c r="B316" s="284"/>
      <c r="C316" s="284"/>
      <c r="D316" s="284"/>
      <c r="E316" s="284"/>
      <c r="F316" s="284"/>
      <c r="G316" s="284"/>
    </row>
    <row r="317" customFormat="false" ht="14.25" hidden="false" customHeight="false" outlineLevel="0" collapsed="false">
      <c r="A317" s="284"/>
      <c r="B317" s="284"/>
      <c r="C317" s="284"/>
      <c r="D317" s="284"/>
      <c r="E317" s="284"/>
      <c r="F317" s="284"/>
      <c r="G317" s="284"/>
    </row>
    <row r="318" customFormat="false" ht="14.25" hidden="false" customHeight="false" outlineLevel="0" collapsed="false">
      <c r="A318" s="284"/>
      <c r="B318" s="284"/>
      <c r="C318" s="284"/>
      <c r="D318" s="284"/>
      <c r="E318" s="284"/>
      <c r="F318" s="284"/>
      <c r="G318" s="284"/>
    </row>
    <row r="319" customFormat="false" ht="14.25" hidden="false" customHeight="false" outlineLevel="0" collapsed="false">
      <c r="A319" s="284"/>
      <c r="B319" s="284"/>
      <c r="C319" s="284"/>
      <c r="D319" s="284"/>
      <c r="E319" s="284"/>
      <c r="F319" s="284"/>
      <c r="G319" s="284"/>
    </row>
    <row r="320" customFormat="false" ht="14.25" hidden="false" customHeight="false" outlineLevel="0" collapsed="false">
      <c r="A320" s="284"/>
      <c r="B320" s="284"/>
      <c r="C320" s="284"/>
      <c r="D320" s="284"/>
      <c r="E320" s="284"/>
      <c r="F320" s="284"/>
      <c r="G320" s="284"/>
    </row>
    <row r="321" customFormat="false" ht="14.25" hidden="false" customHeight="false" outlineLevel="0" collapsed="false">
      <c r="A321" s="284"/>
      <c r="B321" s="284"/>
      <c r="C321" s="284"/>
      <c r="D321" s="284"/>
      <c r="E321" s="284"/>
      <c r="F321" s="284"/>
      <c r="G321" s="284"/>
    </row>
    <row r="322" customFormat="false" ht="14.25" hidden="false" customHeight="false" outlineLevel="0" collapsed="false">
      <c r="A322" s="284"/>
      <c r="B322" s="284"/>
      <c r="C322" s="284"/>
      <c r="D322" s="284"/>
      <c r="E322" s="284"/>
      <c r="F322" s="284"/>
      <c r="G322" s="284"/>
    </row>
    <row r="323" customFormat="false" ht="14.25" hidden="false" customHeight="false" outlineLevel="0" collapsed="false">
      <c r="A323" s="284"/>
      <c r="B323" s="284"/>
      <c r="C323" s="284"/>
      <c r="D323" s="284"/>
      <c r="E323" s="284"/>
      <c r="F323" s="284"/>
      <c r="G323" s="284"/>
    </row>
    <row r="324" customFormat="false" ht="14.25" hidden="false" customHeight="false" outlineLevel="0" collapsed="false">
      <c r="A324" s="284"/>
      <c r="B324" s="284"/>
      <c r="C324" s="284"/>
      <c r="D324" s="284"/>
      <c r="E324" s="284"/>
      <c r="F324" s="284"/>
      <c r="G324" s="284"/>
    </row>
    <row r="325" customFormat="false" ht="14.25" hidden="false" customHeight="false" outlineLevel="0" collapsed="false">
      <c r="A325" s="284"/>
      <c r="B325" s="284"/>
      <c r="C325" s="284"/>
      <c r="D325" s="284"/>
      <c r="E325" s="284"/>
      <c r="F325" s="284"/>
      <c r="G325" s="284"/>
    </row>
    <row r="326" customFormat="false" ht="14.25" hidden="false" customHeight="false" outlineLevel="0" collapsed="false">
      <c r="A326" s="284"/>
      <c r="B326" s="284"/>
      <c r="C326" s="284"/>
      <c r="D326" s="284"/>
      <c r="E326" s="284"/>
      <c r="F326" s="284"/>
      <c r="G326" s="284"/>
    </row>
    <row r="327" customFormat="false" ht="14.25" hidden="false" customHeight="false" outlineLevel="0" collapsed="false">
      <c r="A327" s="284"/>
      <c r="B327" s="284"/>
      <c r="C327" s="284"/>
      <c r="D327" s="284"/>
      <c r="E327" s="284"/>
      <c r="F327" s="284"/>
      <c r="G327" s="284"/>
    </row>
    <row r="328" customFormat="false" ht="14.25" hidden="false" customHeight="false" outlineLevel="0" collapsed="false">
      <c r="A328" s="284"/>
      <c r="B328" s="284"/>
      <c r="C328" s="284"/>
      <c r="D328" s="284"/>
      <c r="E328" s="284"/>
      <c r="F328" s="284"/>
      <c r="G328" s="284"/>
    </row>
    <row r="329" customFormat="false" ht="14.25" hidden="false" customHeight="false" outlineLevel="0" collapsed="false">
      <c r="A329" s="284"/>
      <c r="B329" s="284"/>
      <c r="C329" s="284"/>
      <c r="D329" s="284"/>
      <c r="E329" s="284"/>
      <c r="F329" s="284"/>
      <c r="G329" s="284"/>
    </row>
    <row r="330" customFormat="false" ht="14.25" hidden="false" customHeight="false" outlineLevel="0" collapsed="false">
      <c r="A330" s="284"/>
      <c r="B330" s="284"/>
      <c r="C330" s="284"/>
      <c r="D330" s="284"/>
      <c r="E330" s="284"/>
      <c r="F330" s="284"/>
      <c r="G330" s="284"/>
    </row>
    <row r="331" customFormat="false" ht="14.25" hidden="false" customHeight="false" outlineLevel="0" collapsed="false">
      <c r="A331" s="284"/>
      <c r="B331" s="284"/>
      <c r="C331" s="284"/>
      <c r="D331" s="284"/>
      <c r="E331" s="284"/>
      <c r="F331" s="284"/>
      <c r="G331" s="284"/>
    </row>
    <row r="332" customFormat="false" ht="14.25" hidden="false" customHeight="false" outlineLevel="0" collapsed="false">
      <c r="A332" s="284"/>
      <c r="B332" s="284"/>
      <c r="C332" s="284"/>
      <c r="D332" s="284"/>
      <c r="E332" s="284"/>
      <c r="F332" s="284"/>
      <c r="G332" s="284"/>
    </row>
    <row r="333" customFormat="false" ht="14.25" hidden="false" customHeight="false" outlineLevel="0" collapsed="false">
      <c r="A333" s="284"/>
      <c r="B333" s="284"/>
      <c r="C333" s="284"/>
      <c r="D333" s="284"/>
      <c r="E333" s="284"/>
      <c r="F333" s="284"/>
      <c r="G333" s="284"/>
    </row>
    <row r="334" customFormat="false" ht="14.25" hidden="false" customHeight="false" outlineLevel="0" collapsed="false">
      <c r="A334" s="284"/>
      <c r="B334" s="284"/>
      <c r="C334" s="284"/>
      <c r="D334" s="284"/>
      <c r="E334" s="284"/>
      <c r="F334" s="284"/>
      <c r="G334" s="284"/>
    </row>
    <row r="335" customFormat="false" ht="14.25" hidden="false" customHeight="false" outlineLevel="0" collapsed="false">
      <c r="A335" s="284"/>
      <c r="B335" s="284"/>
      <c r="C335" s="284"/>
      <c r="D335" s="284"/>
      <c r="E335" s="284"/>
      <c r="F335" s="284"/>
      <c r="G335" s="284"/>
    </row>
    <row r="336" customFormat="false" ht="14.25" hidden="false" customHeight="false" outlineLevel="0" collapsed="false">
      <c r="A336" s="284"/>
      <c r="B336" s="284"/>
      <c r="C336" s="284"/>
      <c r="D336" s="284"/>
      <c r="E336" s="284"/>
      <c r="F336" s="284"/>
      <c r="G336" s="284"/>
    </row>
    <row r="337" customFormat="false" ht="14.25" hidden="false" customHeight="false" outlineLevel="0" collapsed="false">
      <c r="A337" s="284"/>
      <c r="B337" s="284"/>
      <c r="C337" s="284"/>
      <c r="D337" s="284"/>
      <c r="E337" s="284"/>
      <c r="F337" s="284"/>
      <c r="G337" s="284"/>
    </row>
    <row r="338" customFormat="false" ht="14.25" hidden="false" customHeight="false" outlineLevel="0" collapsed="false">
      <c r="A338" s="284"/>
      <c r="B338" s="284"/>
      <c r="C338" s="284"/>
      <c r="D338" s="284"/>
      <c r="E338" s="284"/>
      <c r="F338" s="284"/>
      <c r="G338" s="284"/>
    </row>
    <row r="339" customFormat="false" ht="14.25" hidden="false" customHeight="false" outlineLevel="0" collapsed="false">
      <c r="A339" s="284"/>
      <c r="B339" s="284"/>
      <c r="C339" s="284"/>
      <c r="D339" s="284"/>
      <c r="E339" s="284"/>
      <c r="F339" s="284"/>
      <c r="G339" s="284"/>
    </row>
    <row r="340" customFormat="false" ht="14.25" hidden="false" customHeight="false" outlineLevel="0" collapsed="false">
      <c r="A340" s="284"/>
      <c r="B340" s="284"/>
      <c r="C340" s="284"/>
      <c r="D340" s="284"/>
      <c r="E340" s="284"/>
      <c r="F340" s="284"/>
      <c r="G340" s="284"/>
    </row>
    <row r="341" customFormat="false" ht="14.25" hidden="false" customHeight="false" outlineLevel="0" collapsed="false">
      <c r="A341" s="284"/>
      <c r="B341" s="284"/>
      <c r="C341" s="284"/>
      <c r="D341" s="284"/>
      <c r="E341" s="284"/>
      <c r="F341" s="284"/>
      <c r="G341" s="284"/>
    </row>
    <row r="342" customFormat="false" ht="14.25" hidden="false" customHeight="false" outlineLevel="0" collapsed="false">
      <c r="A342" s="284"/>
      <c r="B342" s="284"/>
      <c r="C342" s="284"/>
      <c r="D342" s="284"/>
      <c r="E342" s="284"/>
      <c r="F342" s="284"/>
      <c r="G342" s="284"/>
    </row>
    <row r="343" customFormat="false" ht="14.25" hidden="false" customHeight="false" outlineLevel="0" collapsed="false">
      <c r="A343" s="284"/>
      <c r="B343" s="284"/>
      <c r="C343" s="284"/>
      <c r="D343" s="284"/>
      <c r="E343" s="284"/>
      <c r="F343" s="284"/>
      <c r="G343" s="284"/>
    </row>
    <row r="344" customFormat="false" ht="14.25" hidden="false" customHeight="false" outlineLevel="0" collapsed="false">
      <c r="A344" s="284"/>
      <c r="B344" s="284"/>
      <c r="C344" s="284"/>
      <c r="D344" s="284"/>
      <c r="E344" s="284"/>
      <c r="F344" s="284"/>
      <c r="G344" s="284"/>
    </row>
    <row r="345" customFormat="false" ht="14.25" hidden="false" customHeight="false" outlineLevel="0" collapsed="false">
      <c r="A345" s="284"/>
      <c r="B345" s="284"/>
      <c r="C345" s="284"/>
      <c r="D345" s="284"/>
      <c r="E345" s="284"/>
      <c r="F345" s="284"/>
      <c r="G345" s="284"/>
    </row>
    <row r="346" customFormat="false" ht="14.25" hidden="false" customHeight="false" outlineLevel="0" collapsed="false">
      <c r="A346" s="284"/>
      <c r="B346" s="284"/>
      <c r="C346" s="284"/>
      <c r="D346" s="284"/>
      <c r="E346" s="284"/>
      <c r="F346" s="284"/>
      <c r="G346" s="284"/>
    </row>
    <row r="347" customFormat="false" ht="14.25" hidden="false" customHeight="false" outlineLevel="0" collapsed="false">
      <c r="A347" s="284"/>
      <c r="B347" s="284"/>
      <c r="C347" s="284"/>
      <c r="D347" s="284"/>
      <c r="E347" s="284"/>
      <c r="F347" s="284"/>
      <c r="G347" s="284"/>
    </row>
    <row r="348" customFormat="false" ht="14.25" hidden="false" customHeight="false" outlineLevel="0" collapsed="false">
      <c r="A348" s="284"/>
      <c r="B348" s="284"/>
      <c r="C348" s="284"/>
      <c r="D348" s="284"/>
      <c r="E348" s="284"/>
      <c r="F348" s="284"/>
      <c r="G348" s="284"/>
    </row>
    <row r="349" customFormat="false" ht="14.25" hidden="false" customHeight="false" outlineLevel="0" collapsed="false">
      <c r="A349" s="284"/>
      <c r="B349" s="284"/>
      <c r="C349" s="284"/>
      <c r="D349" s="284"/>
      <c r="E349" s="284"/>
      <c r="F349" s="284"/>
      <c r="G349" s="284"/>
    </row>
    <row r="350" customFormat="false" ht="14.25" hidden="false" customHeight="false" outlineLevel="0" collapsed="false">
      <c r="A350" s="284"/>
      <c r="B350" s="284"/>
      <c r="C350" s="284"/>
      <c r="D350" s="284"/>
      <c r="E350" s="284"/>
      <c r="F350" s="284"/>
      <c r="G350" s="284"/>
    </row>
    <row r="351" customFormat="false" ht="14.25" hidden="false" customHeight="false" outlineLevel="0" collapsed="false">
      <c r="A351" s="284"/>
      <c r="B351" s="284"/>
      <c r="C351" s="284"/>
      <c r="D351" s="284"/>
      <c r="E351" s="284"/>
      <c r="F351" s="284"/>
      <c r="G351" s="284"/>
    </row>
    <row r="352" customFormat="false" ht="14.25" hidden="false" customHeight="false" outlineLevel="0" collapsed="false">
      <c r="A352" s="284"/>
      <c r="B352" s="284"/>
      <c r="C352" s="284"/>
      <c r="D352" s="284"/>
      <c r="E352" s="284"/>
      <c r="F352" s="284"/>
      <c r="G352" s="284"/>
    </row>
    <row r="353" customFormat="false" ht="14.25" hidden="false" customHeight="false" outlineLevel="0" collapsed="false">
      <c r="A353" s="284"/>
      <c r="B353" s="284"/>
      <c r="C353" s="284"/>
      <c r="D353" s="284"/>
      <c r="E353" s="284"/>
      <c r="F353" s="284"/>
      <c r="G353" s="284"/>
    </row>
    <row r="354" customFormat="false" ht="14.25" hidden="false" customHeight="false" outlineLevel="0" collapsed="false">
      <c r="A354" s="284"/>
      <c r="B354" s="284"/>
      <c r="C354" s="284"/>
      <c r="D354" s="284"/>
      <c r="E354" s="284"/>
      <c r="F354" s="284"/>
      <c r="G354" s="284"/>
    </row>
    <row r="355" customFormat="false" ht="14.25" hidden="false" customHeight="false" outlineLevel="0" collapsed="false">
      <c r="A355" s="284"/>
      <c r="B355" s="284"/>
      <c r="C355" s="284"/>
      <c r="D355" s="284"/>
      <c r="E355" s="284"/>
      <c r="F355" s="284"/>
      <c r="G355" s="284"/>
    </row>
    <row r="356" customFormat="false" ht="14.25" hidden="false" customHeight="false" outlineLevel="0" collapsed="false">
      <c r="A356" s="284"/>
      <c r="B356" s="284"/>
      <c r="C356" s="284"/>
      <c r="D356" s="284"/>
      <c r="E356" s="284"/>
      <c r="F356" s="284"/>
      <c r="G356" s="284"/>
    </row>
    <row r="357" customFormat="false" ht="14.25" hidden="false" customHeight="false" outlineLevel="0" collapsed="false">
      <c r="A357" s="284"/>
      <c r="B357" s="284"/>
      <c r="C357" s="284"/>
      <c r="D357" s="284"/>
      <c r="E357" s="284"/>
      <c r="F357" s="284"/>
      <c r="G357" s="284"/>
    </row>
    <row r="358" customFormat="false" ht="14.25" hidden="false" customHeight="false" outlineLevel="0" collapsed="false">
      <c r="A358" s="284"/>
      <c r="B358" s="284"/>
      <c r="C358" s="284"/>
      <c r="D358" s="284"/>
      <c r="E358" s="284"/>
      <c r="F358" s="284"/>
      <c r="G358" s="284"/>
    </row>
    <row r="359" customFormat="false" ht="14.25" hidden="false" customHeight="false" outlineLevel="0" collapsed="false">
      <c r="A359" s="284"/>
      <c r="B359" s="284"/>
      <c r="C359" s="284"/>
      <c r="D359" s="284"/>
      <c r="E359" s="284"/>
      <c r="F359" s="284"/>
      <c r="G359" s="284"/>
    </row>
    <row r="360" customFormat="false" ht="14.25" hidden="false" customHeight="false" outlineLevel="0" collapsed="false">
      <c r="A360" s="284"/>
      <c r="B360" s="284"/>
      <c r="C360" s="284"/>
      <c r="D360" s="284"/>
      <c r="E360" s="284"/>
      <c r="F360" s="284"/>
      <c r="G360" s="284"/>
    </row>
    <row r="361" customFormat="false" ht="14.25" hidden="false" customHeight="false" outlineLevel="0" collapsed="false">
      <c r="A361" s="284"/>
      <c r="B361" s="284"/>
      <c r="C361" s="284"/>
      <c r="D361" s="284"/>
      <c r="E361" s="284"/>
      <c r="F361" s="284"/>
      <c r="G361" s="284"/>
    </row>
    <row r="362" customFormat="false" ht="14.25" hidden="false" customHeight="false" outlineLevel="0" collapsed="false">
      <c r="A362" s="284"/>
      <c r="B362" s="284"/>
      <c r="C362" s="284"/>
      <c r="D362" s="284"/>
      <c r="E362" s="284"/>
      <c r="F362" s="284"/>
      <c r="G362" s="284"/>
    </row>
    <row r="363" customFormat="false" ht="14.25" hidden="false" customHeight="false" outlineLevel="0" collapsed="false">
      <c r="A363" s="284"/>
      <c r="B363" s="284"/>
      <c r="C363" s="284"/>
      <c r="D363" s="284"/>
      <c r="E363" s="284"/>
      <c r="F363" s="284"/>
      <c r="G363" s="284"/>
    </row>
    <row r="364" customFormat="false" ht="14.25" hidden="false" customHeight="false" outlineLevel="0" collapsed="false">
      <c r="A364" s="284"/>
      <c r="B364" s="284"/>
      <c r="C364" s="284"/>
      <c r="D364" s="284"/>
      <c r="E364" s="284"/>
      <c r="F364" s="284"/>
      <c r="G364" s="284"/>
    </row>
    <row r="365" customFormat="false" ht="14.25" hidden="false" customHeight="false" outlineLevel="0" collapsed="false">
      <c r="A365" s="284"/>
      <c r="B365" s="284"/>
      <c r="C365" s="284"/>
      <c r="D365" s="284"/>
      <c r="E365" s="284"/>
      <c r="F365" s="284"/>
      <c r="G365" s="284"/>
    </row>
    <row r="366" customFormat="false" ht="14.25" hidden="false" customHeight="false" outlineLevel="0" collapsed="false">
      <c r="A366" s="284"/>
      <c r="B366" s="284"/>
      <c r="C366" s="284"/>
      <c r="D366" s="284"/>
      <c r="E366" s="284"/>
      <c r="F366" s="284"/>
      <c r="G366" s="284"/>
    </row>
    <row r="367" customFormat="false" ht="14.25" hidden="false" customHeight="false" outlineLevel="0" collapsed="false">
      <c r="A367" s="284"/>
      <c r="B367" s="284"/>
      <c r="C367" s="284"/>
      <c r="D367" s="284"/>
      <c r="E367" s="284"/>
      <c r="F367" s="284"/>
      <c r="G367" s="284"/>
    </row>
    <row r="368" customFormat="false" ht="14.25" hidden="false" customHeight="false" outlineLevel="0" collapsed="false">
      <c r="A368" s="284"/>
      <c r="B368" s="284"/>
      <c r="C368" s="284"/>
      <c r="D368" s="284"/>
      <c r="E368" s="284"/>
      <c r="F368" s="284"/>
      <c r="G368" s="284"/>
    </row>
    <row r="369" customFormat="false" ht="14.25" hidden="false" customHeight="false" outlineLevel="0" collapsed="false">
      <c r="A369" s="284"/>
      <c r="B369" s="284"/>
      <c r="C369" s="284"/>
      <c r="D369" s="284"/>
      <c r="E369" s="284"/>
      <c r="F369" s="284"/>
      <c r="G369" s="284"/>
    </row>
    <row r="370" customFormat="false" ht="14.25" hidden="false" customHeight="false" outlineLevel="0" collapsed="false">
      <c r="A370" s="284"/>
      <c r="B370" s="284"/>
      <c r="C370" s="284"/>
      <c r="D370" s="284"/>
      <c r="E370" s="284"/>
      <c r="F370" s="284"/>
      <c r="G370" s="284"/>
    </row>
    <row r="371" customFormat="false" ht="14.25" hidden="false" customHeight="false" outlineLevel="0" collapsed="false">
      <c r="A371" s="284"/>
      <c r="B371" s="284"/>
      <c r="C371" s="284"/>
      <c r="D371" s="284"/>
      <c r="E371" s="284"/>
      <c r="F371" s="284"/>
      <c r="G371" s="284"/>
    </row>
    <row r="372" customFormat="false" ht="14.25" hidden="false" customHeight="false" outlineLevel="0" collapsed="false">
      <c r="A372" s="284"/>
      <c r="B372" s="284"/>
      <c r="C372" s="284"/>
      <c r="D372" s="284"/>
      <c r="E372" s="284"/>
      <c r="F372" s="284"/>
      <c r="G372" s="284"/>
    </row>
    <row r="373" customFormat="false" ht="14.25" hidden="false" customHeight="false" outlineLevel="0" collapsed="false">
      <c r="A373" s="284"/>
      <c r="B373" s="284"/>
      <c r="C373" s="284"/>
      <c r="D373" s="284"/>
      <c r="E373" s="284"/>
      <c r="F373" s="284"/>
      <c r="G373" s="284"/>
    </row>
    <row r="374" customFormat="false" ht="14.25" hidden="false" customHeight="false" outlineLevel="0" collapsed="false">
      <c r="A374" s="284"/>
      <c r="B374" s="284"/>
      <c r="C374" s="284"/>
      <c r="D374" s="284"/>
      <c r="E374" s="284"/>
      <c r="F374" s="284"/>
      <c r="G374" s="284"/>
    </row>
    <row r="375" customFormat="false" ht="14.25" hidden="false" customHeight="false" outlineLevel="0" collapsed="false">
      <c r="A375" s="284"/>
      <c r="B375" s="284"/>
      <c r="C375" s="284"/>
      <c r="D375" s="284"/>
      <c r="E375" s="284"/>
      <c r="F375" s="284"/>
      <c r="G375" s="284"/>
    </row>
    <row r="376" customFormat="false" ht="14.25" hidden="false" customHeight="false" outlineLevel="0" collapsed="false">
      <c r="A376" s="284"/>
      <c r="B376" s="284"/>
      <c r="C376" s="284"/>
      <c r="D376" s="284"/>
      <c r="E376" s="284"/>
      <c r="F376" s="284"/>
      <c r="G376" s="284"/>
    </row>
    <row r="377" customFormat="false" ht="14.25" hidden="false" customHeight="false" outlineLevel="0" collapsed="false">
      <c r="A377" s="284"/>
      <c r="B377" s="284"/>
      <c r="C377" s="284"/>
      <c r="D377" s="284"/>
      <c r="E377" s="284"/>
      <c r="F377" s="284"/>
      <c r="G377" s="284"/>
    </row>
    <row r="378" customFormat="false" ht="14.25" hidden="false" customHeight="false" outlineLevel="0" collapsed="false">
      <c r="A378" s="284"/>
      <c r="B378" s="284"/>
      <c r="C378" s="284"/>
      <c r="D378" s="284"/>
      <c r="E378" s="284"/>
      <c r="F378" s="284"/>
      <c r="G378" s="284"/>
    </row>
    <row r="379" customFormat="false" ht="14.25" hidden="false" customHeight="false" outlineLevel="0" collapsed="false">
      <c r="A379" s="284"/>
      <c r="B379" s="284"/>
      <c r="C379" s="284"/>
      <c r="D379" s="284"/>
      <c r="E379" s="284"/>
      <c r="F379" s="284"/>
      <c r="G379" s="284"/>
    </row>
    <row r="380" customFormat="false" ht="14.25" hidden="false" customHeight="false" outlineLevel="0" collapsed="false">
      <c r="A380" s="284"/>
      <c r="B380" s="284"/>
      <c r="C380" s="284"/>
      <c r="D380" s="284"/>
      <c r="E380" s="284"/>
      <c r="F380" s="284"/>
      <c r="G380" s="284"/>
    </row>
    <row r="381" customFormat="false" ht="14.25" hidden="false" customHeight="false" outlineLevel="0" collapsed="false">
      <c r="A381" s="284"/>
      <c r="B381" s="284"/>
      <c r="C381" s="284"/>
      <c r="D381" s="284"/>
      <c r="E381" s="284"/>
      <c r="F381" s="284"/>
      <c r="G381" s="284"/>
    </row>
    <row r="382" customFormat="false" ht="14.25" hidden="false" customHeight="false" outlineLevel="0" collapsed="false">
      <c r="A382" s="284"/>
      <c r="B382" s="284"/>
      <c r="C382" s="284"/>
      <c r="D382" s="284"/>
      <c r="E382" s="284"/>
      <c r="F382" s="284"/>
      <c r="G382" s="284"/>
    </row>
    <row r="383" customFormat="false" ht="14.25" hidden="false" customHeight="false" outlineLevel="0" collapsed="false">
      <c r="A383" s="284"/>
      <c r="B383" s="284"/>
      <c r="C383" s="284"/>
      <c r="D383" s="284"/>
      <c r="E383" s="284"/>
      <c r="F383" s="284"/>
      <c r="G383" s="284"/>
    </row>
    <row r="384" customFormat="false" ht="14.25" hidden="false" customHeight="false" outlineLevel="0" collapsed="false">
      <c r="A384" s="284"/>
      <c r="B384" s="284"/>
      <c r="C384" s="284"/>
      <c r="D384" s="284"/>
      <c r="E384" s="284"/>
      <c r="F384" s="284"/>
      <c r="G384" s="284"/>
    </row>
    <row r="385" customFormat="false" ht="14.25" hidden="false" customHeight="false" outlineLevel="0" collapsed="false">
      <c r="A385" s="284"/>
      <c r="B385" s="284"/>
      <c r="C385" s="284"/>
      <c r="D385" s="284"/>
      <c r="E385" s="284"/>
      <c r="F385" s="284"/>
      <c r="G385" s="284"/>
    </row>
    <row r="386" customFormat="false" ht="14.25" hidden="false" customHeight="false" outlineLevel="0" collapsed="false">
      <c r="A386" s="284"/>
      <c r="B386" s="284"/>
      <c r="C386" s="284"/>
      <c r="D386" s="284"/>
      <c r="E386" s="284"/>
      <c r="F386" s="284"/>
      <c r="G386" s="284"/>
    </row>
    <row r="387" customFormat="false" ht="14.25" hidden="false" customHeight="false" outlineLevel="0" collapsed="false">
      <c r="A387" s="284"/>
      <c r="B387" s="284"/>
      <c r="C387" s="284"/>
      <c r="D387" s="284"/>
      <c r="E387" s="284"/>
      <c r="F387" s="284"/>
      <c r="G387" s="284"/>
    </row>
    <row r="388" customFormat="false" ht="14.25" hidden="false" customHeight="false" outlineLevel="0" collapsed="false">
      <c r="A388" s="284"/>
      <c r="B388" s="284"/>
      <c r="C388" s="284"/>
      <c r="D388" s="284"/>
      <c r="E388" s="284"/>
      <c r="F388" s="284"/>
      <c r="G388" s="284"/>
    </row>
    <row r="389" customFormat="false" ht="14.25" hidden="false" customHeight="false" outlineLevel="0" collapsed="false">
      <c r="A389" s="284"/>
      <c r="B389" s="284"/>
      <c r="C389" s="284"/>
      <c r="D389" s="284"/>
      <c r="E389" s="284"/>
      <c r="F389" s="284"/>
      <c r="G389" s="284"/>
    </row>
    <row r="390" customFormat="false" ht="14.25" hidden="false" customHeight="false" outlineLevel="0" collapsed="false">
      <c r="A390" s="284"/>
      <c r="B390" s="284"/>
      <c r="C390" s="284"/>
      <c r="D390" s="284"/>
      <c r="E390" s="284"/>
      <c r="F390" s="284"/>
      <c r="G390" s="284"/>
    </row>
    <row r="391" customFormat="false" ht="14.25" hidden="false" customHeight="false" outlineLevel="0" collapsed="false">
      <c r="A391" s="284"/>
      <c r="B391" s="284"/>
      <c r="C391" s="284"/>
      <c r="D391" s="284"/>
      <c r="E391" s="284"/>
      <c r="F391" s="284"/>
      <c r="G391" s="284"/>
    </row>
    <row r="392" customFormat="false" ht="14.25" hidden="false" customHeight="false" outlineLevel="0" collapsed="false">
      <c r="A392" s="284"/>
      <c r="B392" s="284"/>
      <c r="C392" s="284"/>
      <c r="D392" s="284"/>
      <c r="E392" s="284"/>
      <c r="F392" s="284"/>
      <c r="G392" s="284"/>
    </row>
    <row r="393" customFormat="false" ht="14.25" hidden="false" customHeight="false" outlineLevel="0" collapsed="false">
      <c r="A393" s="284"/>
      <c r="B393" s="284"/>
      <c r="C393" s="284"/>
      <c r="D393" s="284"/>
      <c r="E393" s="284"/>
      <c r="F393" s="284"/>
      <c r="G393" s="284"/>
    </row>
    <row r="394" customFormat="false" ht="14.25" hidden="false" customHeight="false" outlineLevel="0" collapsed="false">
      <c r="A394" s="284"/>
      <c r="B394" s="284"/>
      <c r="C394" s="284"/>
      <c r="D394" s="284"/>
      <c r="E394" s="284"/>
      <c r="F394" s="284"/>
      <c r="G394" s="284"/>
    </row>
    <row r="395" customFormat="false" ht="14.25" hidden="false" customHeight="false" outlineLevel="0" collapsed="false">
      <c r="A395" s="284"/>
      <c r="B395" s="284"/>
      <c r="C395" s="284"/>
      <c r="D395" s="284"/>
      <c r="E395" s="284"/>
      <c r="F395" s="284"/>
      <c r="G395" s="284"/>
    </row>
    <row r="396" customFormat="false" ht="14.25" hidden="false" customHeight="false" outlineLevel="0" collapsed="false">
      <c r="A396" s="284"/>
      <c r="B396" s="284"/>
      <c r="C396" s="284"/>
      <c r="D396" s="284"/>
      <c r="E396" s="284"/>
      <c r="F396" s="284"/>
      <c r="G396" s="284"/>
    </row>
    <row r="397" customFormat="false" ht="14.25" hidden="false" customHeight="false" outlineLevel="0" collapsed="false">
      <c r="A397" s="284"/>
      <c r="B397" s="284"/>
      <c r="C397" s="284"/>
      <c r="D397" s="284"/>
      <c r="E397" s="284"/>
      <c r="F397" s="284"/>
      <c r="G397" s="284"/>
    </row>
    <row r="398" customFormat="false" ht="14.25" hidden="false" customHeight="false" outlineLevel="0" collapsed="false">
      <c r="A398" s="284"/>
      <c r="B398" s="284"/>
      <c r="C398" s="284"/>
      <c r="D398" s="284"/>
      <c r="E398" s="284"/>
      <c r="F398" s="284"/>
      <c r="G398" s="284"/>
    </row>
    <row r="399" customFormat="false" ht="14.25" hidden="false" customHeight="false" outlineLevel="0" collapsed="false">
      <c r="A399" s="284"/>
      <c r="B399" s="284"/>
      <c r="C399" s="284"/>
      <c r="D399" s="284"/>
      <c r="E399" s="284"/>
      <c r="F399" s="284"/>
      <c r="G399" s="284"/>
    </row>
    <row r="400" customFormat="false" ht="14.25" hidden="false" customHeight="false" outlineLevel="0" collapsed="false">
      <c r="A400" s="284"/>
      <c r="B400" s="284"/>
      <c r="C400" s="284"/>
      <c r="D400" s="284"/>
      <c r="E400" s="284"/>
      <c r="F400" s="284"/>
      <c r="G400" s="284"/>
    </row>
    <row r="401" customFormat="false" ht="14.25" hidden="false" customHeight="false" outlineLevel="0" collapsed="false">
      <c r="A401" s="284"/>
      <c r="B401" s="284"/>
      <c r="C401" s="284"/>
      <c r="D401" s="284"/>
      <c r="E401" s="284"/>
      <c r="F401" s="284"/>
      <c r="G401" s="284"/>
    </row>
    <row r="402" customFormat="false" ht="14.25" hidden="false" customHeight="false" outlineLevel="0" collapsed="false">
      <c r="A402" s="284"/>
      <c r="B402" s="284"/>
      <c r="C402" s="284"/>
      <c r="D402" s="284"/>
      <c r="E402" s="284"/>
      <c r="F402" s="284"/>
      <c r="G402" s="284"/>
    </row>
    <row r="403" customFormat="false" ht="14.25" hidden="false" customHeight="false" outlineLevel="0" collapsed="false">
      <c r="A403" s="284"/>
      <c r="B403" s="284"/>
      <c r="C403" s="284"/>
      <c r="D403" s="284"/>
      <c r="E403" s="284"/>
      <c r="F403" s="284"/>
      <c r="G403" s="284"/>
    </row>
    <row r="404" customFormat="false" ht="14.25" hidden="false" customHeight="false" outlineLevel="0" collapsed="false">
      <c r="A404" s="284"/>
      <c r="B404" s="284"/>
      <c r="C404" s="284"/>
      <c r="D404" s="284"/>
      <c r="E404" s="284"/>
      <c r="F404" s="284"/>
      <c r="G404" s="284"/>
    </row>
    <row r="405" customFormat="false" ht="14.25" hidden="false" customHeight="false" outlineLevel="0" collapsed="false">
      <c r="A405" s="284"/>
      <c r="B405" s="284"/>
      <c r="C405" s="284"/>
      <c r="D405" s="284"/>
      <c r="E405" s="284"/>
      <c r="F405" s="284"/>
      <c r="G405" s="284"/>
    </row>
    <row r="406" customFormat="false" ht="14.25" hidden="false" customHeight="false" outlineLevel="0" collapsed="false">
      <c r="A406" s="284"/>
      <c r="B406" s="284"/>
      <c r="C406" s="284"/>
      <c r="D406" s="284"/>
      <c r="E406" s="284"/>
      <c r="F406" s="284"/>
      <c r="G406" s="284"/>
    </row>
    <row r="407" customFormat="false" ht="14.25" hidden="false" customHeight="false" outlineLevel="0" collapsed="false">
      <c r="A407" s="284"/>
      <c r="B407" s="284"/>
      <c r="C407" s="284"/>
      <c r="D407" s="284"/>
      <c r="E407" s="284"/>
      <c r="F407" s="284"/>
      <c r="G407" s="284"/>
    </row>
    <row r="408" customFormat="false" ht="14.25" hidden="false" customHeight="false" outlineLevel="0" collapsed="false">
      <c r="A408" s="284"/>
      <c r="B408" s="284"/>
      <c r="C408" s="284"/>
      <c r="D408" s="284"/>
      <c r="E408" s="284"/>
      <c r="F408" s="284"/>
      <c r="G408" s="284"/>
    </row>
    <row r="409" customFormat="false" ht="14.25" hidden="false" customHeight="false" outlineLevel="0" collapsed="false">
      <c r="A409" s="284"/>
      <c r="B409" s="284"/>
      <c r="C409" s="284"/>
      <c r="D409" s="284"/>
      <c r="E409" s="284"/>
      <c r="F409" s="284"/>
      <c r="G409" s="284"/>
    </row>
    <row r="410" customFormat="false" ht="14.25" hidden="false" customHeight="false" outlineLevel="0" collapsed="false">
      <c r="A410" s="284"/>
      <c r="B410" s="284"/>
      <c r="C410" s="284"/>
      <c r="D410" s="284"/>
      <c r="E410" s="284"/>
      <c r="F410" s="284"/>
      <c r="G410" s="284"/>
    </row>
    <row r="411" customFormat="false" ht="14.25" hidden="false" customHeight="false" outlineLevel="0" collapsed="false">
      <c r="A411" s="284"/>
      <c r="B411" s="284"/>
      <c r="C411" s="284"/>
      <c r="D411" s="284"/>
      <c r="E411" s="284"/>
      <c r="F411" s="284"/>
      <c r="G411" s="284"/>
    </row>
    <row r="412" customFormat="false" ht="14.25" hidden="false" customHeight="false" outlineLevel="0" collapsed="false">
      <c r="A412" s="284"/>
      <c r="B412" s="284"/>
      <c r="C412" s="284"/>
      <c r="D412" s="284"/>
      <c r="E412" s="284"/>
      <c r="F412" s="284"/>
      <c r="G412" s="284"/>
    </row>
    <row r="413" customFormat="false" ht="14.25" hidden="false" customHeight="false" outlineLevel="0" collapsed="false">
      <c r="A413" s="284"/>
      <c r="B413" s="284"/>
      <c r="C413" s="284"/>
      <c r="D413" s="284"/>
      <c r="E413" s="284"/>
      <c r="F413" s="284"/>
      <c r="G413" s="284"/>
    </row>
    <row r="414" customFormat="false" ht="14.25" hidden="false" customHeight="false" outlineLevel="0" collapsed="false">
      <c r="A414" s="284"/>
      <c r="B414" s="284"/>
      <c r="C414" s="284"/>
      <c r="D414" s="284"/>
      <c r="E414" s="284"/>
      <c r="F414" s="284"/>
      <c r="G414" s="284"/>
    </row>
    <row r="415" customFormat="false" ht="14.25" hidden="false" customHeight="false" outlineLevel="0" collapsed="false">
      <c r="A415" s="284"/>
      <c r="B415" s="284"/>
      <c r="C415" s="284"/>
      <c r="D415" s="284"/>
      <c r="E415" s="284"/>
      <c r="F415" s="284"/>
      <c r="G415" s="284"/>
    </row>
    <row r="416" customFormat="false" ht="14.25" hidden="false" customHeight="false" outlineLevel="0" collapsed="false">
      <c r="A416" s="284"/>
      <c r="B416" s="284"/>
      <c r="C416" s="284"/>
      <c r="D416" s="284"/>
      <c r="E416" s="284"/>
      <c r="F416" s="284"/>
      <c r="G416" s="284"/>
    </row>
    <row r="417" customFormat="false" ht="14.25" hidden="false" customHeight="false" outlineLevel="0" collapsed="false">
      <c r="A417" s="284"/>
      <c r="B417" s="284"/>
      <c r="C417" s="284"/>
      <c r="D417" s="284"/>
      <c r="E417" s="284"/>
      <c r="F417" s="284"/>
      <c r="G417" s="284"/>
    </row>
    <row r="418" customFormat="false" ht="14.25" hidden="false" customHeight="false" outlineLevel="0" collapsed="false">
      <c r="A418" s="284"/>
      <c r="B418" s="284"/>
      <c r="C418" s="284"/>
      <c r="D418" s="284"/>
      <c r="E418" s="284"/>
      <c r="F418" s="284"/>
      <c r="G418" s="284"/>
    </row>
    <row r="419" customFormat="false" ht="14.25" hidden="false" customHeight="false" outlineLevel="0" collapsed="false">
      <c r="A419" s="284"/>
      <c r="B419" s="284"/>
      <c r="C419" s="284"/>
      <c r="D419" s="284"/>
      <c r="E419" s="284"/>
      <c r="F419" s="284"/>
      <c r="G419" s="284"/>
    </row>
    <row r="420" customFormat="false" ht="14.25" hidden="false" customHeight="false" outlineLevel="0" collapsed="false">
      <c r="A420" s="284"/>
      <c r="B420" s="284"/>
      <c r="C420" s="284"/>
      <c r="D420" s="284"/>
      <c r="E420" s="284"/>
      <c r="F420" s="284"/>
      <c r="G420" s="284"/>
    </row>
    <row r="421" customFormat="false" ht="14.25" hidden="false" customHeight="false" outlineLevel="0" collapsed="false">
      <c r="A421" s="284"/>
      <c r="B421" s="284"/>
      <c r="C421" s="284"/>
      <c r="D421" s="284"/>
      <c r="E421" s="284"/>
      <c r="F421" s="284"/>
      <c r="G421" s="284"/>
    </row>
    <row r="422" customFormat="false" ht="14.25" hidden="false" customHeight="false" outlineLevel="0" collapsed="false">
      <c r="A422" s="284"/>
      <c r="B422" s="284"/>
      <c r="C422" s="284"/>
      <c r="D422" s="284"/>
      <c r="E422" s="284"/>
      <c r="F422" s="284"/>
      <c r="G422" s="284"/>
    </row>
    <row r="423" customFormat="false" ht="14.25" hidden="false" customHeight="false" outlineLevel="0" collapsed="false">
      <c r="A423" s="284"/>
      <c r="B423" s="284"/>
      <c r="C423" s="284"/>
      <c r="D423" s="284"/>
      <c r="E423" s="284"/>
      <c r="F423" s="284"/>
      <c r="G423" s="284"/>
    </row>
    <row r="424" customFormat="false" ht="14.25" hidden="false" customHeight="false" outlineLevel="0" collapsed="false">
      <c r="A424" s="284"/>
      <c r="B424" s="284"/>
      <c r="C424" s="284"/>
      <c r="D424" s="284"/>
      <c r="E424" s="284"/>
      <c r="F424" s="284"/>
      <c r="G424" s="284"/>
    </row>
    <row r="425" customFormat="false" ht="14.25" hidden="false" customHeight="false" outlineLevel="0" collapsed="false">
      <c r="A425" s="284"/>
      <c r="B425" s="284"/>
      <c r="C425" s="284"/>
      <c r="D425" s="284"/>
      <c r="E425" s="284"/>
      <c r="F425" s="284"/>
      <c r="G425" s="284"/>
    </row>
    <row r="426" customFormat="false" ht="14.25" hidden="false" customHeight="false" outlineLevel="0" collapsed="false">
      <c r="A426" s="284"/>
      <c r="B426" s="284"/>
      <c r="C426" s="284"/>
      <c r="D426" s="284"/>
      <c r="E426" s="284"/>
      <c r="F426" s="284"/>
      <c r="G426" s="284"/>
    </row>
    <row r="427" customFormat="false" ht="14.25" hidden="false" customHeight="false" outlineLevel="0" collapsed="false">
      <c r="A427" s="284"/>
      <c r="B427" s="284"/>
      <c r="C427" s="284"/>
      <c r="D427" s="284"/>
      <c r="E427" s="284"/>
      <c r="F427" s="284"/>
      <c r="G427" s="284"/>
    </row>
    <row r="428" customFormat="false" ht="14.25" hidden="false" customHeight="false" outlineLevel="0" collapsed="false">
      <c r="A428" s="284"/>
      <c r="B428" s="284"/>
      <c r="C428" s="284"/>
      <c r="D428" s="284"/>
      <c r="E428" s="284"/>
      <c r="F428" s="284"/>
      <c r="G428" s="284"/>
    </row>
    <row r="429" customFormat="false" ht="14.25" hidden="false" customHeight="false" outlineLevel="0" collapsed="false">
      <c r="A429" s="284"/>
      <c r="B429" s="284"/>
      <c r="C429" s="284"/>
      <c r="D429" s="284"/>
      <c r="E429" s="284"/>
      <c r="F429" s="284"/>
      <c r="G429" s="284"/>
    </row>
    <row r="430" customFormat="false" ht="14.25" hidden="false" customHeight="false" outlineLevel="0" collapsed="false">
      <c r="A430" s="284"/>
      <c r="B430" s="284"/>
      <c r="C430" s="284"/>
      <c r="D430" s="284"/>
      <c r="E430" s="284"/>
      <c r="F430" s="284"/>
      <c r="G430" s="284"/>
    </row>
    <row r="431" customFormat="false" ht="14.25" hidden="false" customHeight="false" outlineLevel="0" collapsed="false">
      <c r="A431" s="284"/>
      <c r="B431" s="284"/>
      <c r="C431" s="284"/>
      <c r="D431" s="284"/>
      <c r="E431" s="284"/>
      <c r="F431" s="284"/>
      <c r="G431" s="284"/>
    </row>
    <row r="432" customFormat="false" ht="14.25" hidden="false" customHeight="false" outlineLevel="0" collapsed="false">
      <c r="A432" s="284"/>
      <c r="B432" s="284"/>
      <c r="C432" s="284"/>
      <c r="D432" s="284"/>
      <c r="E432" s="284"/>
      <c r="F432" s="284"/>
      <c r="G432" s="284"/>
    </row>
    <row r="433" customFormat="false" ht="14.25" hidden="false" customHeight="false" outlineLevel="0" collapsed="false">
      <c r="A433" s="284"/>
      <c r="B433" s="284"/>
      <c r="C433" s="284"/>
      <c r="D433" s="284"/>
      <c r="E433" s="284"/>
      <c r="F433" s="284"/>
      <c r="G433" s="284"/>
    </row>
    <row r="434" customFormat="false" ht="14.25" hidden="false" customHeight="false" outlineLevel="0" collapsed="false">
      <c r="A434" s="284"/>
      <c r="B434" s="284"/>
      <c r="C434" s="284"/>
      <c r="D434" s="284"/>
      <c r="E434" s="284"/>
      <c r="F434" s="284"/>
      <c r="G434" s="284"/>
    </row>
    <row r="435" customFormat="false" ht="14.25" hidden="false" customHeight="false" outlineLevel="0" collapsed="false">
      <c r="A435" s="284"/>
      <c r="B435" s="284"/>
      <c r="C435" s="284"/>
      <c r="D435" s="284"/>
      <c r="E435" s="284"/>
      <c r="F435" s="284"/>
      <c r="G435" s="284"/>
    </row>
    <row r="436" customFormat="false" ht="14.25" hidden="false" customHeight="false" outlineLevel="0" collapsed="false">
      <c r="A436" s="284"/>
      <c r="B436" s="284"/>
      <c r="C436" s="284"/>
      <c r="D436" s="284"/>
      <c r="E436" s="284"/>
      <c r="F436" s="284"/>
      <c r="G436" s="284"/>
    </row>
    <row r="437" customFormat="false" ht="14.25" hidden="false" customHeight="false" outlineLevel="0" collapsed="false">
      <c r="A437" s="284"/>
      <c r="B437" s="284"/>
      <c r="C437" s="284"/>
      <c r="D437" s="284"/>
      <c r="E437" s="284"/>
      <c r="F437" s="284"/>
      <c r="G437" s="284"/>
    </row>
    <row r="438" customFormat="false" ht="14.25" hidden="false" customHeight="false" outlineLevel="0" collapsed="false">
      <c r="A438" s="284"/>
      <c r="B438" s="284"/>
      <c r="C438" s="284"/>
      <c r="D438" s="284"/>
      <c r="E438" s="284"/>
      <c r="F438" s="284"/>
      <c r="G438" s="284"/>
    </row>
    <row r="439" customFormat="false" ht="14.25" hidden="false" customHeight="false" outlineLevel="0" collapsed="false">
      <c r="A439" s="284"/>
      <c r="B439" s="284"/>
      <c r="C439" s="284"/>
      <c r="D439" s="284"/>
      <c r="E439" s="284"/>
      <c r="F439" s="284"/>
      <c r="G439" s="284"/>
    </row>
    <row r="440" customFormat="false" ht="14.25" hidden="false" customHeight="false" outlineLevel="0" collapsed="false">
      <c r="A440" s="284"/>
      <c r="B440" s="284"/>
      <c r="C440" s="284"/>
      <c r="D440" s="284"/>
      <c r="E440" s="284"/>
      <c r="F440" s="284"/>
      <c r="G440" s="284"/>
    </row>
    <row r="441" customFormat="false" ht="14.25" hidden="false" customHeight="false" outlineLevel="0" collapsed="false">
      <c r="A441" s="284"/>
      <c r="B441" s="284"/>
      <c r="C441" s="284"/>
      <c r="D441" s="284"/>
      <c r="E441" s="284"/>
      <c r="F441" s="284"/>
      <c r="G441" s="284"/>
    </row>
    <row r="442" customFormat="false" ht="14.25" hidden="false" customHeight="false" outlineLevel="0" collapsed="false">
      <c r="A442" s="284"/>
      <c r="B442" s="284"/>
      <c r="C442" s="284"/>
      <c r="D442" s="284"/>
      <c r="E442" s="284"/>
      <c r="F442" s="284"/>
      <c r="G442" s="284"/>
    </row>
    <row r="443" customFormat="false" ht="14.25" hidden="false" customHeight="false" outlineLevel="0" collapsed="false">
      <c r="A443" s="284"/>
      <c r="B443" s="284"/>
      <c r="C443" s="284"/>
      <c r="D443" s="284"/>
      <c r="E443" s="284"/>
      <c r="F443" s="284"/>
      <c r="G443" s="284"/>
    </row>
    <row r="444" customFormat="false" ht="14.25" hidden="false" customHeight="false" outlineLevel="0" collapsed="false">
      <c r="A444" s="284"/>
      <c r="B444" s="284"/>
      <c r="C444" s="284"/>
      <c r="D444" s="284"/>
      <c r="E444" s="284"/>
      <c r="F444" s="284"/>
      <c r="G444" s="284"/>
    </row>
    <row r="445" customFormat="false" ht="14.25" hidden="false" customHeight="false" outlineLevel="0" collapsed="false">
      <c r="A445" s="284"/>
      <c r="B445" s="284"/>
      <c r="C445" s="284"/>
      <c r="D445" s="284"/>
      <c r="E445" s="284"/>
      <c r="F445" s="284"/>
      <c r="G445" s="284"/>
    </row>
    <row r="446" customFormat="false" ht="14.25" hidden="false" customHeight="false" outlineLevel="0" collapsed="false">
      <c r="A446" s="284"/>
      <c r="B446" s="284"/>
      <c r="C446" s="284"/>
      <c r="D446" s="284"/>
      <c r="E446" s="284"/>
      <c r="F446" s="284"/>
      <c r="G446" s="284"/>
    </row>
    <row r="447" customFormat="false" ht="14.25" hidden="false" customHeight="false" outlineLevel="0" collapsed="false">
      <c r="A447" s="284"/>
      <c r="B447" s="284"/>
      <c r="C447" s="284"/>
      <c r="D447" s="284"/>
      <c r="E447" s="284"/>
      <c r="F447" s="284"/>
      <c r="G447" s="284"/>
    </row>
    <row r="448" customFormat="false" ht="14.25" hidden="false" customHeight="false" outlineLevel="0" collapsed="false">
      <c r="A448" s="284"/>
      <c r="B448" s="284"/>
      <c r="C448" s="284"/>
      <c r="D448" s="284"/>
      <c r="E448" s="284"/>
      <c r="F448" s="284"/>
      <c r="G448" s="284"/>
    </row>
    <row r="449" customFormat="false" ht="14.25" hidden="false" customHeight="false" outlineLevel="0" collapsed="false">
      <c r="A449" s="284"/>
      <c r="B449" s="284"/>
      <c r="C449" s="284"/>
      <c r="D449" s="284"/>
      <c r="E449" s="284"/>
      <c r="F449" s="284"/>
      <c r="G449" s="284"/>
    </row>
    <row r="450" customFormat="false" ht="14.25" hidden="false" customHeight="false" outlineLevel="0" collapsed="false">
      <c r="A450" s="284"/>
      <c r="B450" s="284"/>
      <c r="C450" s="284"/>
      <c r="D450" s="284"/>
      <c r="E450" s="284"/>
      <c r="F450" s="284"/>
      <c r="G450" s="284"/>
    </row>
    <row r="451" customFormat="false" ht="14.25" hidden="false" customHeight="false" outlineLevel="0" collapsed="false">
      <c r="A451" s="284"/>
      <c r="B451" s="284"/>
      <c r="C451" s="284"/>
      <c r="D451" s="284"/>
      <c r="E451" s="284"/>
      <c r="F451" s="284"/>
      <c r="G451" s="284"/>
    </row>
    <row r="452" customFormat="false" ht="14.25" hidden="false" customHeight="false" outlineLevel="0" collapsed="false">
      <c r="A452" s="284"/>
      <c r="B452" s="284"/>
      <c r="C452" s="284"/>
      <c r="D452" s="284"/>
      <c r="E452" s="284"/>
      <c r="F452" s="284"/>
      <c r="G452" s="284"/>
    </row>
    <row r="453" customFormat="false" ht="14.25" hidden="false" customHeight="false" outlineLevel="0" collapsed="false">
      <c r="A453" s="284"/>
      <c r="B453" s="284"/>
      <c r="C453" s="284"/>
      <c r="D453" s="284"/>
      <c r="E453" s="284"/>
      <c r="F453" s="284"/>
      <c r="G453" s="284"/>
    </row>
    <row r="454" customFormat="false" ht="14.25" hidden="false" customHeight="false" outlineLevel="0" collapsed="false">
      <c r="A454" s="284"/>
      <c r="B454" s="284"/>
      <c r="C454" s="284"/>
      <c r="D454" s="284"/>
      <c r="E454" s="284"/>
      <c r="F454" s="284"/>
      <c r="G454" s="284"/>
    </row>
    <row r="455" customFormat="false" ht="14.25" hidden="false" customHeight="false" outlineLevel="0" collapsed="false">
      <c r="A455" s="284"/>
      <c r="B455" s="284"/>
      <c r="C455" s="284"/>
      <c r="D455" s="284"/>
      <c r="E455" s="284"/>
      <c r="F455" s="284"/>
      <c r="G455" s="284"/>
    </row>
    <row r="456" customFormat="false" ht="14.25" hidden="false" customHeight="false" outlineLevel="0" collapsed="false">
      <c r="A456" s="284"/>
      <c r="B456" s="284"/>
      <c r="C456" s="284"/>
      <c r="D456" s="284"/>
      <c r="E456" s="284"/>
      <c r="F456" s="284"/>
      <c r="G456" s="284"/>
    </row>
    <row r="457" customFormat="false" ht="14.25" hidden="false" customHeight="false" outlineLevel="0" collapsed="false">
      <c r="A457" s="284"/>
      <c r="B457" s="284"/>
      <c r="C457" s="284"/>
      <c r="D457" s="284"/>
      <c r="E457" s="284"/>
      <c r="F457" s="284"/>
      <c r="G457" s="284"/>
    </row>
    <row r="458" customFormat="false" ht="14.25" hidden="false" customHeight="false" outlineLevel="0" collapsed="false">
      <c r="A458" s="284"/>
      <c r="B458" s="284"/>
      <c r="C458" s="284"/>
      <c r="D458" s="284"/>
      <c r="E458" s="284"/>
      <c r="F458" s="284"/>
      <c r="G458" s="284"/>
    </row>
    <row r="459" customFormat="false" ht="14.25" hidden="false" customHeight="false" outlineLevel="0" collapsed="false">
      <c r="A459" s="284"/>
      <c r="B459" s="284"/>
      <c r="C459" s="284"/>
      <c r="D459" s="284"/>
      <c r="E459" s="284"/>
      <c r="F459" s="284"/>
      <c r="G459" s="284"/>
    </row>
    <row r="460" customFormat="false" ht="14.25" hidden="false" customHeight="false" outlineLevel="0" collapsed="false">
      <c r="A460" s="284"/>
      <c r="B460" s="284"/>
      <c r="C460" s="284"/>
      <c r="D460" s="284"/>
      <c r="E460" s="284"/>
      <c r="F460" s="284"/>
      <c r="G460" s="284"/>
    </row>
    <row r="461" customFormat="false" ht="14.25" hidden="false" customHeight="false" outlineLevel="0" collapsed="false">
      <c r="A461" s="284"/>
      <c r="B461" s="284"/>
      <c r="C461" s="284"/>
      <c r="D461" s="284"/>
      <c r="E461" s="284"/>
      <c r="F461" s="284"/>
      <c r="G461" s="284"/>
    </row>
    <row r="462" customFormat="false" ht="14.25" hidden="false" customHeight="false" outlineLevel="0" collapsed="false">
      <c r="A462" s="284"/>
      <c r="B462" s="284"/>
      <c r="C462" s="284"/>
      <c r="D462" s="284"/>
      <c r="E462" s="284"/>
      <c r="F462" s="284"/>
      <c r="G462" s="284"/>
    </row>
    <row r="463" customFormat="false" ht="14.25" hidden="false" customHeight="false" outlineLevel="0" collapsed="false">
      <c r="A463" s="284"/>
      <c r="B463" s="284"/>
      <c r="C463" s="284"/>
      <c r="D463" s="284"/>
      <c r="E463" s="284"/>
      <c r="F463" s="284"/>
      <c r="G463" s="284"/>
    </row>
    <row r="464" customFormat="false" ht="14.25" hidden="false" customHeight="false" outlineLevel="0" collapsed="false">
      <c r="A464" s="284"/>
      <c r="B464" s="284"/>
      <c r="C464" s="284"/>
      <c r="D464" s="284"/>
      <c r="E464" s="284"/>
      <c r="F464" s="284"/>
      <c r="G464" s="284"/>
    </row>
    <row r="465" customFormat="false" ht="14.25" hidden="false" customHeight="false" outlineLevel="0" collapsed="false">
      <c r="A465" s="284"/>
      <c r="B465" s="284"/>
      <c r="C465" s="284"/>
      <c r="D465" s="284"/>
      <c r="E465" s="284"/>
      <c r="F465" s="284"/>
      <c r="G465" s="284"/>
    </row>
    <row r="466" customFormat="false" ht="14.25" hidden="false" customHeight="false" outlineLevel="0" collapsed="false">
      <c r="A466" s="284"/>
      <c r="B466" s="284"/>
      <c r="C466" s="284"/>
      <c r="D466" s="284"/>
      <c r="E466" s="284"/>
      <c r="F466" s="284"/>
      <c r="G466" s="284"/>
    </row>
    <row r="467" customFormat="false" ht="14.25" hidden="false" customHeight="false" outlineLevel="0" collapsed="false">
      <c r="A467" s="284"/>
      <c r="B467" s="284"/>
      <c r="C467" s="284"/>
      <c r="D467" s="284"/>
      <c r="E467" s="284"/>
      <c r="F467" s="284"/>
      <c r="G467" s="284"/>
    </row>
    <row r="468" customFormat="false" ht="14.25" hidden="false" customHeight="false" outlineLevel="0" collapsed="false">
      <c r="A468" s="284"/>
      <c r="B468" s="284"/>
      <c r="C468" s="284"/>
      <c r="D468" s="284"/>
      <c r="E468" s="284"/>
      <c r="F468" s="284"/>
      <c r="G468" s="284"/>
    </row>
    <row r="469" customFormat="false" ht="14.25" hidden="false" customHeight="false" outlineLevel="0" collapsed="false">
      <c r="A469" s="284"/>
      <c r="B469" s="284"/>
      <c r="C469" s="284"/>
      <c r="D469" s="284"/>
      <c r="E469" s="284"/>
      <c r="F469" s="284"/>
      <c r="G469" s="284"/>
    </row>
    <row r="470" customFormat="false" ht="14.25" hidden="false" customHeight="false" outlineLevel="0" collapsed="false">
      <c r="A470" s="284"/>
      <c r="B470" s="284"/>
      <c r="C470" s="284"/>
      <c r="D470" s="284"/>
      <c r="E470" s="284"/>
      <c r="F470" s="284"/>
      <c r="G470" s="284"/>
    </row>
    <row r="471" customFormat="false" ht="14.25" hidden="false" customHeight="false" outlineLevel="0" collapsed="false">
      <c r="A471" s="284"/>
      <c r="B471" s="284"/>
      <c r="C471" s="284"/>
      <c r="D471" s="284"/>
      <c r="E471" s="284"/>
      <c r="F471" s="284"/>
      <c r="G471" s="284"/>
    </row>
    <row r="472" customFormat="false" ht="14.25" hidden="false" customHeight="false" outlineLevel="0" collapsed="false">
      <c r="A472" s="284"/>
      <c r="B472" s="284"/>
      <c r="C472" s="284"/>
      <c r="D472" s="284"/>
      <c r="E472" s="284"/>
      <c r="F472" s="284"/>
      <c r="G472" s="284"/>
    </row>
    <row r="473" customFormat="false" ht="14.25" hidden="false" customHeight="false" outlineLevel="0" collapsed="false">
      <c r="A473" s="284"/>
      <c r="B473" s="284"/>
      <c r="C473" s="284"/>
      <c r="D473" s="284"/>
      <c r="E473" s="284"/>
      <c r="F473" s="284"/>
      <c r="G473" s="284"/>
    </row>
    <row r="474" customFormat="false" ht="14.25" hidden="false" customHeight="false" outlineLevel="0" collapsed="false">
      <c r="A474" s="284"/>
      <c r="B474" s="284"/>
      <c r="C474" s="284"/>
      <c r="D474" s="284"/>
      <c r="E474" s="284"/>
      <c r="F474" s="284"/>
      <c r="G474" s="284"/>
    </row>
    <row r="475" customFormat="false" ht="14.25" hidden="false" customHeight="false" outlineLevel="0" collapsed="false">
      <c r="A475" s="284"/>
      <c r="B475" s="284"/>
      <c r="C475" s="284"/>
      <c r="D475" s="284"/>
      <c r="E475" s="284"/>
      <c r="F475" s="284"/>
      <c r="G475" s="284"/>
    </row>
    <row r="476" customFormat="false" ht="14.25" hidden="false" customHeight="false" outlineLevel="0" collapsed="false">
      <c r="A476" s="284"/>
      <c r="B476" s="284"/>
      <c r="C476" s="284"/>
      <c r="D476" s="284"/>
      <c r="E476" s="284"/>
      <c r="F476" s="284"/>
      <c r="G476" s="284"/>
    </row>
    <row r="477" customFormat="false" ht="14.25" hidden="false" customHeight="false" outlineLevel="0" collapsed="false">
      <c r="A477" s="284"/>
      <c r="B477" s="284"/>
      <c r="C477" s="284"/>
      <c r="D477" s="284"/>
      <c r="E477" s="284"/>
      <c r="F477" s="284"/>
      <c r="G477" s="284"/>
    </row>
    <row r="478" customFormat="false" ht="14.25" hidden="false" customHeight="false" outlineLevel="0" collapsed="false">
      <c r="A478" s="284"/>
      <c r="B478" s="284"/>
      <c r="C478" s="284"/>
      <c r="D478" s="284"/>
      <c r="E478" s="284"/>
      <c r="F478" s="284"/>
      <c r="G478" s="284"/>
    </row>
    <row r="479" customFormat="false" ht="14.25" hidden="false" customHeight="false" outlineLevel="0" collapsed="false">
      <c r="A479" s="284"/>
      <c r="B479" s="284"/>
      <c r="C479" s="284"/>
      <c r="D479" s="284"/>
      <c r="E479" s="284"/>
      <c r="F479" s="284"/>
      <c r="G479" s="284"/>
    </row>
    <row r="480" customFormat="false" ht="14.25" hidden="false" customHeight="false" outlineLevel="0" collapsed="false">
      <c r="A480" s="284"/>
      <c r="B480" s="284"/>
      <c r="C480" s="284"/>
      <c r="D480" s="284"/>
      <c r="E480" s="284"/>
      <c r="F480" s="284"/>
      <c r="G480" s="284"/>
    </row>
    <row r="481" customFormat="false" ht="14.25" hidden="false" customHeight="false" outlineLevel="0" collapsed="false">
      <c r="A481" s="284"/>
      <c r="B481" s="284"/>
      <c r="C481" s="284"/>
      <c r="D481" s="284"/>
      <c r="E481" s="284"/>
      <c r="F481" s="284"/>
      <c r="G481" s="284"/>
    </row>
    <row r="482" customFormat="false" ht="14.25" hidden="false" customHeight="false" outlineLevel="0" collapsed="false">
      <c r="A482" s="284"/>
      <c r="B482" s="284"/>
      <c r="C482" s="284"/>
      <c r="D482" s="284"/>
      <c r="E482" s="284"/>
      <c r="F482" s="284"/>
      <c r="G482" s="284"/>
    </row>
    <row r="483" customFormat="false" ht="14.25" hidden="false" customHeight="false" outlineLevel="0" collapsed="false">
      <c r="A483" s="284"/>
      <c r="B483" s="284"/>
      <c r="C483" s="284"/>
      <c r="D483" s="284"/>
      <c r="E483" s="284"/>
      <c r="F483" s="284"/>
      <c r="G483" s="284"/>
    </row>
    <row r="484" customFormat="false" ht="14.25" hidden="false" customHeight="false" outlineLevel="0" collapsed="false">
      <c r="A484" s="284"/>
      <c r="B484" s="284"/>
      <c r="C484" s="284"/>
      <c r="D484" s="284"/>
      <c r="E484" s="284"/>
      <c r="F484" s="284"/>
      <c r="G484" s="284"/>
    </row>
    <row r="485" customFormat="false" ht="14.25" hidden="false" customHeight="false" outlineLevel="0" collapsed="false">
      <c r="A485" s="284"/>
      <c r="B485" s="284"/>
      <c r="C485" s="284"/>
      <c r="D485" s="284"/>
      <c r="E485" s="284"/>
      <c r="F485" s="284"/>
      <c r="G485" s="284"/>
    </row>
    <row r="486" customFormat="false" ht="14.25" hidden="false" customHeight="false" outlineLevel="0" collapsed="false">
      <c r="A486" s="284"/>
      <c r="B486" s="284"/>
      <c r="C486" s="284"/>
      <c r="D486" s="284"/>
      <c r="E486" s="284"/>
      <c r="F486" s="284"/>
      <c r="G486" s="284"/>
    </row>
    <row r="487" customFormat="false" ht="14.25" hidden="false" customHeight="false" outlineLevel="0" collapsed="false">
      <c r="A487" s="284"/>
      <c r="B487" s="284"/>
      <c r="C487" s="284"/>
      <c r="D487" s="284"/>
      <c r="E487" s="284"/>
      <c r="F487" s="284"/>
      <c r="G487" s="284"/>
    </row>
    <row r="488" customFormat="false" ht="14.25" hidden="false" customHeight="false" outlineLevel="0" collapsed="false">
      <c r="A488" s="284"/>
      <c r="B488" s="284"/>
      <c r="C488" s="284"/>
      <c r="D488" s="284"/>
      <c r="E488" s="284"/>
      <c r="F488" s="284"/>
      <c r="G488" s="284"/>
    </row>
    <row r="489" customFormat="false" ht="14.25" hidden="false" customHeight="false" outlineLevel="0" collapsed="false">
      <c r="A489" s="284"/>
      <c r="B489" s="284"/>
      <c r="C489" s="284"/>
      <c r="D489" s="284"/>
      <c r="E489" s="284"/>
      <c r="F489" s="284"/>
      <c r="G489" s="284"/>
    </row>
    <row r="490" customFormat="false" ht="14.25" hidden="false" customHeight="false" outlineLevel="0" collapsed="false">
      <c r="A490" s="284"/>
      <c r="B490" s="284"/>
      <c r="C490" s="284"/>
      <c r="D490" s="284"/>
      <c r="E490" s="284"/>
      <c r="F490" s="284"/>
      <c r="G490" s="284"/>
    </row>
    <row r="491" customFormat="false" ht="14.25" hidden="false" customHeight="false" outlineLevel="0" collapsed="false">
      <c r="A491" s="284"/>
      <c r="B491" s="284"/>
      <c r="C491" s="284"/>
      <c r="D491" s="284"/>
      <c r="E491" s="284"/>
      <c r="F491" s="284"/>
      <c r="G491" s="284"/>
    </row>
    <row r="492" customFormat="false" ht="14.25" hidden="false" customHeight="false" outlineLevel="0" collapsed="false">
      <c r="A492" s="284"/>
      <c r="B492" s="284"/>
      <c r="C492" s="284"/>
      <c r="D492" s="284"/>
      <c r="E492" s="284"/>
      <c r="F492" s="284"/>
      <c r="G492" s="284"/>
    </row>
    <row r="493" customFormat="false" ht="14.25" hidden="false" customHeight="false" outlineLevel="0" collapsed="false">
      <c r="A493" s="284"/>
      <c r="B493" s="284"/>
      <c r="C493" s="284"/>
      <c r="D493" s="284"/>
      <c r="E493" s="284"/>
      <c r="F493" s="284"/>
      <c r="G493" s="284"/>
    </row>
    <row r="494" customFormat="false" ht="14.25" hidden="false" customHeight="false" outlineLevel="0" collapsed="false">
      <c r="A494" s="284"/>
      <c r="B494" s="284"/>
      <c r="C494" s="284"/>
      <c r="D494" s="284"/>
      <c r="E494" s="284"/>
      <c r="F494" s="284"/>
      <c r="G494" s="284"/>
    </row>
    <row r="495" customFormat="false" ht="14.25" hidden="false" customHeight="false" outlineLevel="0" collapsed="false">
      <c r="A495" s="284"/>
      <c r="B495" s="284"/>
      <c r="C495" s="284"/>
      <c r="D495" s="284"/>
      <c r="E495" s="284"/>
      <c r="F495" s="284"/>
      <c r="G495" s="284"/>
    </row>
    <row r="496" customFormat="false" ht="14.25" hidden="false" customHeight="false" outlineLevel="0" collapsed="false">
      <c r="A496" s="284"/>
      <c r="B496" s="284"/>
      <c r="C496" s="284"/>
      <c r="D496" s="284"/>
      <c r="E496" s="284"/>
      <c r="F496" s="284"/>
      <c r="G496" s="284"/>
    </row>
    <row r="497" customFormat="false" ht="14.25" hidden="false" customHeight="false" outlineLevel="0" collapsed="false">
      <c r="A497" s="284"/>
      <c r="B497" s="284"/>
      <c r="C497" s="284"/>
      <c r="D497" s="284"/>
      <c r="E497" s="284"/>
      <c r="F497" s="284"/>
      <c r="G497" s="284"/>
    </row>
    <row r="498" customFormat="false" ht="14.25" hidden="false" customHeight="false" outlineLevel="0" collapsed="false">
      <c r="A498" s="284"/>
      <c r="B498" s="284"/>
      <c r="C498" s="284"/>
      <c r="D498" s="284"/>
      <c r="E498" s="284"/>
      <c r="F498" s="284"/>
      <c r="G498" s="284"/>
    </row>
    <row r="499" customFormat="false" ht="14.25" hidden="false" customHeight="false" outlineLevel="0" collapsed="false">
      <c r="A499" s="284"/>
      <c r="B499" s="284"/>
      <c r="C499" s="284"/>
      <c r="D499" s="284"/>
      <c r="E499" s="284"/>
      <c r="F499" s="284"/>
      <c r="G499" s="284"/>
    </row>
    <row r="500" customFormat="false" ht="14.25" hidden="false" customHeight="false" outlineLevel="0" collapsed="false">
      <c r="A500" s="284"/>
      <c r="B500" s="284"/>
      <c r="C500" s="284"/>
      <c r="D500" s="284"/>
      <c r="E500" s="284"/>
      <c r="F500" s="284"/>
      <c r="G500" s="284"/>
    </row>
    <row r="501" customFormat="false" ht="14.25" hidden="false" customHeight="false" outlineLevel="0" collapsed="false">
      <c r="A501" s="284"/>
      <c r="B501" s="284"/>
      <c r="C501" s="284"/>
      <c r="D501" s="284"/>
      <c r="E501" s="284"/>
      <c r="F501" s="284"/>
      <c r="G501" s="284"/>
    </row>
    <row r="502" customFormat="false" ht="14.25" hidden="false" customHeight="false" outlineLevel="0" collapsed="false">
      <c r="A502" s="284"/>
      <c r="B502" s="284"/>
      <c r="C502" s="284"/>
      <c r="D502" s="284"/>
      <c r="E502" s="284"/>
      <c r="F502" s="284"/>
      <c r="G502" s="284"/>
    </row>
    <row r="503" customFormat="false" ht="14.25" hidden="false" customHeight="false" outlineLevel="0" collapsed="false">
      <c r="A503" s="284"/>
      <c r="B503" s="284"/>
      <c r="C503" s="284"/>
      <c r="D503" s="284"/>
      <c r="E503" s="284"/>
      <c r="F503" s="284"/>
      <c r="G503" s="284"/>
    </row>
    <row r="504" customFormat="false" ht="14.25" hidden="false" customHeight="false" outlineLevel="0" collapsed="false">
      <c r="A504" s="284"/>
      <c r="B504" s="284"/>
      <c r="C504" s="284"/>
      <c r="D504" s="284"/>
      <c r="E504" s="284"/>
      <c r="F504" s="284"/>
      <c r="G504" s="284"/>
    </row>
    <row r="505" customFormat="false" ht="14.25" hidden="false" customHeight="false" outlineLevel="0" collapsed="false">
      <c r="A505" s="284"/>
      <c r="B505" s="284"/>
      <c r="C505" s="284"/>
      <c r="D505" s="284"/>
      <c r="E505" s="284"/>
      <c r="F505" s="284"/>
      <c r="G505" s="284"/>
    </row>
    <row r="506" customFormat="false" ht="14.25" hidden="false" customHeight="false" outlineLevel="0" collapsed="false">
      <c r="A506" s="284"/>
      <c r="B506" s="284"/>
      <c r="C506" s="284"/>
      <c r="D506" s="284"/>
      <c r="E506" s="284"/>
      <c r="F506" s="284"/>
      <c r="G506" s="284"/>
    </row>
    <row r="507" customFormat="false" ht="14.25" hidden="false" customHeight="false" outlineLevel="0" collapsed="false">
      <c r="A507" s="284"/>
      <c r="B507" s="284"/>
      <c r="C507" s="284"/>
      <c r="D507" s="284"/>
      <c r="E507" s="284"/>
      <c r="F507" s="284"/>
      <c r="G507" s="284"/>
    </row>
    <row r="508" customFormat="false" ht="14.25" hidden="false" customHeight="false" outlineLevel="0" collapsed="false">
      <c r="A508" s="284"/>
      <c r="B508" s="284"/>
      <c r="C508" s="284"/>
      <c r="D508" s="284"/>
      <c r="E508" s="284"/>
      <c r="F508" s="284"/>
      <c r="G508" s="284"/>
    </row>
    <row r="509" customFormat="false" ht="14.25" hidden="false" customHeight="false" outlineLevel="0" collapsed="false">
      <c r="A509" s="284"/>
      <c r="B509" s="284"/>
      <c r="C509" s="284"/>
      <c r="D509" s="284"/>
      <c r="E509" s="284"/>
      <c r="F509" s="284"/>
      <c r="G509" s="284"/>
    </row>
    <row r="510" customFormat="false" ht="14.25" hidden="false" customHeight="false" outlineLevel="0" collapsed="false">
      <c r="A510" s="284"/>
      <c r="B510" s="284"/>
      <c r="C510" s="284"/>
      <c r="D510" s="284"/>
      <c r="E510" s="284"/>
      <c r="F510" s="284"/>
      <c r="G510" s="284"/>
    </row>
    <row r="511" customFormat="false" ht="14.25" hidden="false" customHeight="false" outlineLevel="0" collapsed="false">
      <c r="A511" s="284"/>
      <c r="B511" s="284"/>
      <c r="C511" s="284"/>
      <c r="D511" s="284"/>
      <c r="E511" s="284"/>
      <c r="F511" s="284"/>
      <c r="G511" s="284"/>
    </row>
    <row r="512" customFormat="false" ht="14.25" hidden="false" customHeight="false" outlineLevel="0" collapsed="false">
      <c r="A512" s="284"/>
      <c r="B512" s="284"/>
      <c r="C512" s="284"/>
      <c r="D512" s="284"/>
      <c r="E512" s="284"/>
      <c r="F512" s="284"/>
      <c r="G512" s="284"/>
    </row>
    <row r="513" customFormat="false" ht="14.25" hidden="false" customHeight="false" outlineLevel="0" collapsed="false">
      <c r="A513" s="284"/>
      <c r="B513" s="284"/>
      <c r="C513" s="284"/>
      <c r="D513" s="284"/>
      <c r="E513" s="284"/>
      <c r="F513" s="284"/>
      <c r="G513" s="284"/>
    </row>
    <row r="514" customFormat="false" ht="14.25" hidden="false" customHeight="false" outlineLevel="0" collapsed="false">
      <c r="A514" s="284"/>
      <c r="B514" s="284"/>
      <c r="C514" s="284"/>
      <c r="D514" s="284"/>
      <c r="E514" s="284"/>
      <c r="F514" s="284"/>
      <c r="G514" s="284"/>
    </row>
    <row r="515" customFormat="false" ht="14.25" hidden="false" customHeight="false" outlineLevel="0" collapsed="false">
      <c r="A515" s="284"/>
      <c r="B515" s="284"/>
      <c r="C515" s="284"/>
      <c r="D515" s="284"/>
      <c r="E515" s="284"/>
      <c r="F515" s="284"/>
      <c r="G515" s="284"/>
    </row>
    <row r="516" customFormat="false" ht="14.25" hidden="false" customHeight="false" outlineLevel="0" collapsed="false">
      <c r="A516" s="284"/>
      <c r="B516" s="284"/>
      <c r="C516" s="284"/>
      <c r="D516" s="284"/>
      <c r="E516" s="284"/>
      <c r="F516" s="284"/>
      <c r="G516" s="284"/>
    </row>
    <row r="517" customFormat="false" ht="14.25" hidden="false" customHeight="false" outlineLevel="0" collapsed="false">
      <c r="A517" s="284"/>
      <c r="B517" s="284"/>
      <c r="C517" s="284"/>
      <c r="D517" s="284"/>
      <c r="E517" s="284"/>
      <c r="F517" s="284"/>
      <c r="G517" s="284"/>
    </row>
    <row r="518" customFormat="false" ht="14.25" hidden="false" customHeight="false" outlineLevel="0" collapsed="false">
      <c r="A518" s="284"/>
      <c r="B518" s="284"/>
      <c r="C518" s="284"/>
      <c r="D518" s="284"/>
      <c r="E518" s="284"/>
      <c r="F518" s="284"/>
      <c r="G518" s="284"/>
    </row>
    <row r="519" customFormat="false" ht="14.25" hidden="false" customHeight="false" outlineLevel="0" collapsed="false">
      <c r="A519" s="284"/>
      <c r="B519" s="284"/>
      <c r="C519" s="284"/>
      <c r="D519" s="284"/>
      <c r="E519" s="284"/>
      <c r="F519" s="284"/>
      <c r="G519" s="284"/>
    </row>
    <row r="520" customFormat="false" ht="14.25" hidden="false" customHeight="false" outlineLevel="0" collapsed="false">
      <c r="A520" s="284"/>
      <c r="B520" s="284"/>
      <c r="C520" s="284"/>
      <c r="D520" s="284"/>
      <c r="E520" s="284"/>
      <c r="F520" s="284"/>
      <c r="G520" s="284"/>
    </row>
    <row r="521" customFormat="false" ht="14.25" hidden="false" customHeight="false" outlineLevel="0" collapsed="false">
      <c r="A521" s="284"/>
      <c r="B521" s="284"/>
      <c r="C521" s="284"/>
      <c r="D521" s="284"/>
      <c r="E521" s="284"/>
      <c r="F521" s="284"/>
      <c r="G521" s="284"/>
    </row>
    <row r="522" customFormat="false" ht="14.25" hidden="false" customHeight="false" outlineLevel="0" collapsed="false">
      <c r="A522" s="284"/>
      <c r="B522" s="284"/>
      <c r="C522" s="284"/>
      <c r="D522" s="284"/>
      <c r="E522" s="284"/>
      <c r="F522" s="284"/>
      <c r="G522" s="284"/>
    </row>
    <row r="523" customFormat="false" ht="14.25" hidden="false" customHeight="false" outlineLevel="0" collapsed="false">
      <c r="A523" s="284"/>
      <c r="B523" s="284"/>
      <c r="C523" s="284"/>
      <c r="D523" s="284"/>
      <c r="E523" s="284"/>
      <c r="F523" s="284"/>
      <c r="G523" s="284"/>
    </row>
    <row r="524" customFormat="false" ht="14.25" hidden="false" customHeight="false" outlineLevel="0" collapsed="false">
      <c r="A524" s="284"/>
      <c r="B524" s="284"/>
      <c r="C524" s="284"/>
      <c r="D524" s="284"/>
      <c r="E524" s="284"/>
      <c r="F524" s="284"/>
      <c r="G524" s="284"/>
    </row>
    <row r="525" customFormat="false" ht="14.25" hidden="false" customHeight="false" outlineLevel="0" collapsed="false">
      <c r="A525" s="284"/>
      <c r="B525" s="284"/>
      <c r="C525" s="284"/>
      <c r="D525" s="284"/>
      <c r="E525" s="284"/>
      <c r="F525" s="284"/>
      <c r="G525" s="284"/>
    </row>
    <row r="526" customFormat="false" ht="14.25" hidden="false" customHeight="false" outlineLevel="0" collapsed="false">
      <c r="A526" s="284"/>
      <c r="B526" s="284"/>
      <c r="C526" s="284"/>
      <c r="D526" s="284"/>
      <c r="E526" s="284"/>
      <c r="F526" s="284"/>
      <c r="G526" s="284"/>
    </row>
    <row r="527" customFormat="false" ht="14.25" hidden="false" customHeight="false" outlineLevel="0" collapsed="false">
      <c r="A527" s="284"/>
      <c r="B527" s="284"/>
      <c r="C527" s="284"/>
      <c r="D527" s="284"/>
      <c r="E527" s="284"/>
      <c r="F527" s="284"/>
      <c r="G527" s="284"/>
    </row>
    <row r="528" customFormat="false" ht="14.25" hidden="false" customHeight="false" outlineLevel="0" collapsed="false">
      <c r="A528" s="284"/>
      <c r="B528" s="284"/>
      <c r="C528" s="284"/>
      <c r="D528" s="284"/>
      <c r="E528" s="284"/>
      <c r="F528" s="284"/>
      <c r="G528" s="284"/>
    </row>
    <row r="529" customFormat="false" ht="14.25" hidden="false" customHeight="false" outlineLevel="0" collapsed="false">
      <c r="A529" s="284"/>
      <c r="B529" s="284"/>
      <c r="C529" s="284"/>
      <c r="D529" s="284"/>
      <c r="E529" s="284"/>
      <c r="F529" s="284"/>
      <c r="G529" s="284"/>
    </row>
    <row r="530" customFormat="false" ht="14.25" hidden="false" customHeight="false" outlineLevel="0" collapsed="false">
      <c r="A530" s="284"/>
      <c r="B530" s="284"/>
      <c r="C530" s="284"/>
      <c r="D530" s="284"/>
      <c r="E530" s="284"/>
      <c r="F530" s="284"/>
      <c r="G530" s="284"/>
    </row>
    <row r="531" customFormat="false" ht="14.25" hidden="false" customHeight="false" outlineLevel="0" collapsed="false">
      <c r="A531" s="284"/>
      <c r="B531" s="284"/>
      <c r="C531" s="284"/>
      <c r="D531" s="284"/>
      <c r="E531" s="284"/>
      <c r="F531" s="284"/>
      <c r="G531" s="284"/>
    </row>
    <row r="532" customFormat="false" ht="14.25" hidden="false" customHeight="false" outlineLevel="0" collapsed="false">
      <c r="A532" s="284"/>
      <c r="B532" s="284"/>
      <c r="C532" s="284"/>
      <c r="D532" s="284"/>
      <c r="E532" s="284"/>
      <c r="F532" s="284"/>
      <c r="G532" s="284"/>
    </row>
    <row r="533" customFormat="false" ht="14.25" hidden="false" customHeight="false" outlineLevel="0" collapsed="false">
      <c r="A533" s="284"/>
      <c r="B533" s="284"/>
      <c r="C533" s="284"/>
      <c r="D533" s="284"/>
      <c r="E533" s="284"/>
      <c r="F533" s="284"/>
      <c r="G533" s="284"/>
    </row>
    <row r="534" customFormat="false" ht="14.25" hidden="false" customHeight="false" outlineLevel="0" collapsed="false">
      <c r="A534" s="284"/>
      <c r="B534" s="284"/>
      <c r="C534" s="284"/>
      <c r="D534" s="284"/>
      <c r="E534" s="284"/>
      <c r="F534" s="284"/>
      <c r="G534" s="284"/>
    </row>
    <row r="535" customFormat="false" ht="14.25" hidden="false" customHeight="false" outlineLevel="0" collapsed="false">
      <c r="A535" s="284"/>
      <c r="B535" s="284"/>
      <c r="C535" s="284"/>
      <c r="D535" s="284"/>
      <c r="E535" s="284"/>
      <c r="F535" s="284"/>
      <c r="G535" s="284"/>
    </row>
    <row r="536" customFormat="false" ht="14.25" hidden="false" customHeight="false" outlineLevel="0" collapsed="false">
      <c r="A536" s="284"/>
      <c r="B536" s="284"/>
      <c r="C536" s="284"/>
      <c r="D536" s="284"/>
      <c r="E536" s="284"/>
      <c r="F536" s="284"/>
      <c r="G536" s="284"/>
    </row>
    <row r="537" customFormat="false" ht="14.25" hidden="false" customHeight="false" outlineLevel="0" collapsed="false">
      <c r="A537" s="284"/>
      <c r="B537" s="284"/>
      <c r="C537" s="284"/>
      <c r="D537" s="284"/>
      <c r="E537" s="284"/>
      <c r="F537" s="284"/>
      <c r="G537" s="284"/>
    </row>
    <row r="538" customFormat="false" ht="14.25" hidden="false" customHeight="false" outlineLevel="0" collapsed="false">
      <c r="A538" s="284"/>
      <c r="B538" s="284"/>
      <c r="C538" s="284"/>
      <c r="D538" s="284"/>
      <c r="E538" s="284"/>
      <c r="F538" s="284"/>
      <c r="G538" s="284"/>
    </row>
    <row r="539" customFormat="false" ht="14.25" hidden="false" customHeight="false" outlineLevel="0" collapsed="false">
      <c r="A539" s="284"/>
      <c r="B539" s="284"/>
      <c r="C539" s="284"/>
      <c r="D539" s="284"/>
      <c r="E539" s="284"/>
      <c r="F539" s="284"/>
      <c r="G539" s="284"/>
    </row>
    <row r="540" customFormat="false" ht="14.25" hidden="false" customHeight="false" outlineLevel="0" collapsed="false">
      <c r="A540" s="284"/>
      <c r="B540" s="284"/>
      <c r="C540" s="284"/>
      <c r="D540" s="284"/>
      <c r="E540" s="284"/>
      <c r="F540" s="284"/>
      <c r="G540" s="284"/>
    </row>
    <row r="541" customFormat="false" ht="14.25" hidden="false" customHeight="false" outlineLevel="0" collapsed="false">
      <c r="A541" s="284"/>
      <c r="B541" s="284"/>
      <c r="C541" s="284"/>
      <c r="D541" s="284"/>
      <c r="E541" s="284"/>
      <c r="F541" s="284"/>
      <c r="G541" s="284"/>
    </row>
    <row r="542" customFormat="false" ht="14.25" hidden="false" customHeight="false" outlineLevel="0" collapsed="false">
      <c r="A542" s="284"/>
      <c r="B542" s="284"/>
      <c r="C542" s="284"/>
      <c r="D542" s="284"/>
      <c r="E542" s="284"/>
      <c r="F542" s="284"/>
      <c r="G542" s="284"/>
    </row>
    <row r="543" customFormat="false" ht="14.25" hidden="false" customHeight="false" outlineLevel="0" collapsed="false">
      <c r="A543" s="284"/>
      <c r="B543" s="284"/>
      <c r="C543" s="284"/>
      <c r="D543" s="284"/>
      <c r="E543" s="284"/>
      <c r="F543" s="284"/>
      <c r="G543" s="284"/>
    </row>
    <row r="544" customFormat="false" ht="14.25" hidden="false" customHeight="false" outlineLevel="0" collapsed="false">
      <c r="A544" s="284"/>
      <c r="B544" s="284"/>
      <c r="C544" s="284"/>
      <c r="D544" s="284"/>
      <c r="E544" s="284"/>
      <c r="F544" s="284"/>
      <c r="G544" s="284"/>
    </row>
    <row r="545" customFormat="false" ht="14.25" hidden="false" customHeight="false" outlineLevel="0" collapsed="false">
      <c r="A545" s="284"/>
      <c r="B545" s="284"/>
      <c r="C545" s="284"/>
      <c r="D545" s="284"/>
      <c r="E545" s="284"/>
      <c r="F545" s="284"/>
      <c r="G545" s="284"/>
    </row>
    <row r="546" customFormat="false" ht="14.25" hidden="false" customHeight="false" outlineLevel="0" collapsed="false">
      <c r="A546" s="284"/>
      <c r="B546" s="284"/>
      <c r="C546" s="284"/>
      <c r="D546" s="284"/>
      <c r="E546" s="284"/>
      <c r="F546" s="284"/>
      <c r="G546" s="284"/>
    </row>
    <row r="547" customFormat="false" ht="14.25" hidden="false" customHeight="false" outlineLevel="0" collapsed="false">
      <c r="A547" s="284"/>
      <c r="B547" s="284"/>
      <c r="C547" s="284"/>
      <c r="D547" s="284"/>
      <c r="E547" s="284"/>
      <c r="F547" s="284"/>
      <c r="G547" s="284"/>
    </row>
    <row r="548" customFormat="false" ht="14.25" hidden="false" customHeight="false" outlineLevel="0" collapsed="false">
      <c r="A548" s="284"/>
      <c r="B548" s="284"/>
      <c r="C548" s="284"/>
      <c r="D548" s="284"/>
      <c r="E548" s="284"/>
      <c r="F548" s="284"/>
      <c r="G548" s="284"/>
    </row>
    <row r="549" customFormat="false" ht="14.25" hidden="false" customHeight="false" outlineLevel="0" collapsed="false">
      <c r="A549" s="284"/>
      <c r="B549" s="284"/>
      <c r="C549" s="284"/>
      <c r="D549" s="284"/>
      <c r="E549" s="284"/>
      <c r="F549" s="284"/>
      <c r="G549" s="284"/>
    </row>
    <row r="550" customFormat="false" ht="14.25" hidden="false" customHeight="false" outlineLevel="0" collapsed="false">
      <c r="A550" s="284"/>
      <c r="B550" s="284"/>
      <c r="C550" s="284"/>
      <c r="D550" s="284"/>
      <c r="E550" s="284"/>
      <c r="F550" s="284"/>
      <c r="G550" s="284"/>
    </row>
    <row r="551" customFormat="false" ht="14.25" hidden="false" customHeight="false" outlineLevel="0" collapsed="false">
      <c r="A551" s="284"/>
      <c r="B551" s="284"/>
      <c r="C551" s="284"/>
      <c r="D551" s="284"/>
      <c r="E551" s="284"/>
      <c r="F551" s="284"/>
      <c r="G551" s="284"/>
    </row>
    <row r="552" customFormat="false" ht="14.25" hidden="false" customHeight="false" outlineLevel="0" collapsed="false">
      <c r="A552" s="284"/>
      <c r="B552" s="284"/>
      <c r="C552" s="284"/>
      <c r="D552" s="284"/>
      <c r="E552" s="284"/>
      <c r="F552" s="284"/>
      <c r="G552" s="284"/>
    </row>
    <row r="553" customFormat="false" ht="14.25" hidden="false" customHeight="false" outlineLevel="0" collapsed="false">
      <c r="A553" s="284"/>
      <c r="B553" s="284"/>
      <c r="C553" s="284"/>
      <c r="D553" s="284"/>
      <c r="E553" s="284"/>
      <c r="F553" s="284"/>
      <c r="G553" s="284"/>
    </row>
    <row r="554" customFormat="false" ht="14.25" hidden="false" customHeight="false" outlineLevel="0" collapsed="false">
      <c r="A554" s="284"/>
      <c r="B554" s="284"/>
      <c r="C554" s="284"/>
      <c r="D554" s="284"/>
      <c r="E554" s="284"/>
      <c r="F554" s="284"/>
      <c r="G554" s="284"/>
    </row>
    <row r="555" customFormat="false" ht="14.25" hidden="false" customHeight="false" outlineLevel="0" collapsed="false">
      <c r="A555" s="284"/>
      <c r="B555" s="284"/>
      <c r="C555" s="284"/>
      <c r="D555" s="284"/>
      <c r="E555" s="284"/>
      <c r="F555" s="284"/>
      <c r="G555" s="284"/>
    </row>
    <row r="556" customFormat="false" ht="14.25" hidden="false" customHeight="false" outlineLevel="0" collapsed="false">
      <c r="A556" s="284"/>
      <c r="B556" s="284"/>
      <c r="C556" s="284"/>
      <c r="D556" s="284"/>
      <c r="E556" s="284"/>
      <c r="F556" s="284"/>
      <c r="G556" s="284"/>
    </row>
    <row r="557" customFormat="false" ht="14.25" hidden="false" customHeight="false" outlineLevel="0" collapsed="false">
      <c r="A557" s="284"/>
      <c r="B557" s="284"/>
      <c r="C557" s="284"/>
      <c r="D557" s="284"/>
      <c r="E557" s="284"/>
      <c r="F557" s="284"/>
      <c r="G557" s="284"/>
    </row>
    <row r="558" customFormat="false" ht="14.25" hidden="false" customHeight="false" outlineLevel="0" collapsed="false">
      <c r="A558" s="284"/>
      <c r="B558" s="284"/>
      <c r="C558" s="284"/>
      <c r="D558" s="284"/>
      <c r="E558" s="284"/>
      <c r="F558" s="284"/>
      <c r="G558" s="284"/>
    </row>
    <row r="559" customFormat="false" ht="14.25" hidden="false" customHeight="false" outlineLevel="0" collapsed="false">
      <c r="A559" s="284"/>
      <c r="B559" s="284"/>
      <c r="C559" s="284"/>
      <c r="D559" s="284"/>
      <c r="E559" s="284"/>
      <c r="F559" s="284"/>
      <c r="G559" s="284"/>
    </row>
    <row r="560" customFormat="false" ht="14.25" hidden="false" customHeight="false" outlineLevel="0" collapsed="false">
      <c r="A560" s="284"/>
      <c r="B560" s="284"/>
      <c r="C560" s="284"/>
      <c r="D560" s="284"/>
      <c r="E560" s="284"/>
      <c r="F560" s="284"/>
      <c r="G560" s="284"/>
    </row>
    <row r="561" customFormat="false" ht="14.25" hidden="false" customHeight="false" outlineLevel="0" collapsed="false">
      <c r="A561" s="284"/>
      <c r="B561" s="284"/>
      <c r="C561" s="284"/>
      <c r="D561" s="284"/>
      <c r="E561" s="284"/>
      <c r="F561" s="284"/>
      <c r="G561" s="284"/>
    </row>
    <row r="562" customFormat="false" ht="14.25" hidden="false" customHeight="false" outlineLevel="0" collapsed="false">
      <c r="A562" s="284"/>
      <c r="B562" s="284"/>
      <c r="C562" s="284"/>
      <c r="D562" s="284"/>
      <c r="E562" s="284"/>
      <c r="F562" s="284"/>
      <c r="G562" s="284"/>
    </row>
    <row r="563" customFormat="false" ht="14.25" hidden="false" customHeight="false" outlineLevel="0" collapsed="false">
      <c r="A563" s="284"/>
      <c r="B563" s="284"/>
      <c r="C563" s="284"/>
      <c r="D563" s="284"/>
      <c r="E563" s="284"/>
      <c r="F563" s="284"/>
      <c r="G563" s="284"/>
    </row>
    <row r="564" customFormat="false" ht="14.25" hidden="false" customHeight="false" outlineLevel="0" collapsed="false">
      <c r="A564" s="284"/>
      <c r="B564" s="284"/>
      <c r="C564" s="284"/>
      <c r="D564" s="284"/>
      <c r="E564" s="284"/>
      <c r="F564" s="284"/>
      <c r="G564" s="284"/>
    </row>
    <row r="565" customFormat="false" ht="14.25" hidden="false" customHeight="false" outlineLevel="0" collapsed="false">
      <c r="A565" s="284"/>
      <c r="B565" s="284"/>
      <c r="C565" s="284"/>
      <c r="D565" s="284"/>
      <c r="E565" s="284"/>
      <c r="F565" s="284"/>
      <c r="G565" s="284"/>
    </row>
    <row r="566" customFormat="false" ht="14.25" hidden="false" customHeight="false" outlineLevel="0" collapsed="false">
      <c r="A566" s="284"/>
      <c r="B566" s="284"/>
      <c r="C566" s="284"/>
      <c r="D566" s="284"/>
      <c r="E566" s="284"/>
      <c r="F566" s="284"/>
      <c r="G566" s="284"/>
    </row>
    <row r="567" customFormat="false" ht="14.25" hidden="false" customHeight="false" outlineLevel="0" collapsed="false">
      <c r="A567" s="284"/>
      <c r="B567" s="284"/>
      <c r="C567" s="284"/>
      <c r="D567" s="284"/>
      <c r="E567" s="284"/>
      <c r="F567" s="284"/>
      <c r="G567" s="284"/>
    </row>
    <row r="568" customFormat="false" ht="14.25" hidden="false" customHeight="false" outlineLevel="0" collapsed="false">
      <c r="A568" s="284"/>
      <c r="B568" s="284"/>
      <c r="C568" s="284"/>
      <c r="D568" s="284"/>
      <c r="E568" s="284"/>
      <c r="F568" s="284"/>
      <c r="G568" s="284"/>
    </row>
    <row r="569" customFormat="false" ht="14.25" hidden="false" customHeight="false" outlineLevel="0" collapsed="false">
      <c r="A569" s="284"/>
      <c r="B569" s="284"/>
      <c r="C569" s="284"/>
      <c r="D569" s="284"/>
      <c r="E569" s="284"/>
      <c r="F569" s="284"/>
      <c r="G569" s="284"/>
    </row>
    <row r="570" customFormat="false" ht="14.25" hidden="false" customHeight="false" outlineLevel="0" collapsed="false">
      <c r="A570" s="284"/>
      <c r="B570" s="284"/>
      <c r="C570" s="284"/>
      <c r="D570" s="284"/>
      <c r="E570" s="284"/>
      <c r="F570" s="284"/>
      <c r="G570" s="284"/>
    </row>
    <row r="571" customFormat="false" ht="14.25" hidden="false" customHeight="false" outlineLevel="0" collapsed="false">
      <c r="A571" s="284"/>
      <c r="B571" s="284"/>
      <c r="C571" s="284"/>
      <c r="D571" s="284"/>
      <c r="E571" s="284"/>
      <c r="F571" s="284"/>
      <c r="G571" s="284"/>
    </row>
    <row r="572" customFormat="false" ht="14.25" hidden="false" customHeight="false" outlineLevel="0" collapsed="false">
      <c r="A572" s="284"/>
      <c r="B572" s="284"/>
      <c r="C572" s="284"/>
      <c r="D572" s="284"/>
      <c r="E572" s="284"/>
      <c r="F572" s="284"/>
      <c r="G572" s="284"/>
    </row>
    <row r="573" customFormat="false" ht="14.25" hidden="false" customHeight="false" outlineLevel="0" collapsed="false">
      <c r="A573" s="284"/>
      <c r="B573" s="284"/>
      <c r="C573" s="284"/>
      <c r="D573" s="284"/>
      <c r="E573" s="284"/>
      <c r="F573" s="284"/>
      <c r="G573" s="284"/>
    </row>
    <row r="574" customFormat="false" ht="14.25" hidden="false" customHeight="false" outlineLevel="0" collapsed="false">
      <c r="A574" s="284"/>
      <c r="B574" s="284"/>
      <c r="C574" s="284"/>
      <c r="D574" s="284"/>
      <c r="E574" s="284"/>
      <c r="F574" s="284"/>
      <c r="G574" s="284"/>
    </row>
    <row r="575" customFormat="false" ht="14.25" hidden="false" customHeight="false" outlineLevel="0" collapsed="false">
      <c r="A575" s="284"/>
      <c r="B575" s="284"/>
      <c r="C575" s="284"/>
      <c r="D575" s="284"/>
      <c r="E575" s="284"/>
      <c r="F575" s="284"/>
      <c r="G575" s="284"/>
    </row>
    <row r="576" customFormat="false" ht="14.25" hidden="false" customHeight="false" outlineLevel="0" collapsed="false">
      <c r="A576" s="284"/>
      <c r="B576" s="284"/>
      <c r="C576" s="284"/>
      <c r="D576" s="284"/>
      <c r="E576" s="284"/>
      <c r="F576" s="284"/>
      <c r="G576" s="284"/>
    </row>
    <row r="577" customFormat="false" ht="14.25" hidden="false" customHeight="false" outlineLevel="0" collapsed="false">
      <c r="A577" s="284"/>
      <c r="B577" s="284"/>
      <c r="C577" s="284"/>
      <c r="D577" s="284"/>
      <c r="E577" s="284"/>
      <c r="F577" s="284"/>
      <c r="G577" s="284"/>
    </row>
    <row r="578" customFormat="false" ht="14.25" hidden="false" customHeight="false" outlineLevel="0" collapsed="false">
      <c r="A578" s="284"/>
      <c r="B578" s="284"/>
      <c r="C578" s="284"/>
      <c r="D578" s="284"/>
      <c r="E578" s="284"/>
      <c r="F578" s="284"/>
      <c r="G578" s="284"/>
    </row>
    <row r="579" customFormat="false" ht="14.25" hidden="false" customHeight="false" outlineLevel="0" collapsed="false">
      <c r="A579" s="284"/>
      <c r="B579" s="284"/>
      <c r="C579" s="284"/>
      <c r="D579" s="284"/>
      <c r="E579" s="284"/>
      <c r="F579" s="284"/>
      <c r="G579" s="284"/>
    </row>
    <row r="580" customFormat="false" ht="14.25" hidden="false" customHeight="false" outlineLevel="0" collapsed="false">
      <c r="A580" s="284"/>
      <c r="B580" s="284"/>
      <c r="C580" s="284"/>
      <c r="D580" s="284"/>
      <c r="E580" s="284"/>
      <c r="F580" s="284"/>
      <c r="G580" s="284"/>
    </row>
    <row r="581" customFormat="false" ht="14.25" hidden="false" customHeight="false" outlineLevel="0" collapsed="false">
      <c r="A581" s="284"/>
      <c r="B581" s="284"/>
      <c r="C581" s="284"/>
      <c r="D581" s="284"/>
      <c r="E581" s="284"/>
      <c r="F581" s="284"/>
      <c r="G581" s="284"/>
    </row>
    <row r="582" customFormat="false" ht="14.25" hidden="false" customHeight="false" outlineLevel="0" collapsed="false">
      <c r="A582" s="284"/>
      <c r="B582" s="284"/>
      <c r="C582" s="284"/>
      <c r="D582" s="284"/>
      <c r="E582" s="284"/>
      <c r="F582" s="284"/>
      <c r="G582" s="284"/>
    </row>
    <row r="583" customFormat="false" ht="14.25" hidden="false" customHeight="false" outlineLevel="0" collapsed="false">
      <c r="A583" s="284"/>
      <c r="B583" s="284"/>
      <c r="C583" s="284"/>
      <c r="D583" s="284"/>
      <c r="E583" s="284"/>
      <c r="F583" s="284"/>
      <c r="G583" s="284"/>
    </row>
    <row r="584" customFormat="false" ht="14.25" hidden="false" customHeight="false" outlineLevel="0" collapsed="false">
      <c r="A584" s="284"/>
      <c r="B584" s="284"/>
      <c r="C584" s="284"/>
      <c r="D584" s="284"/>
      <c r="E584" s="284"/>
      <c r="F584" s="284"/>
      <c r="G584" s="284"/>
    </row>
    <row r="585" customFormat="false" ht="14.25" hidden="false" customHeight="false" outlineLevel="0" collapsed="false">
      <c r="A585" s="284"/>
      <c r="B585" s="284"/>
      <c r="C585" s="284"/>
      <c r="D585" s="284"/>
      <c r="E585" s="284"/>
      <c r="F585" s="284"/>
      <c r="G585" s="284"/>
    </row>
    <row r="586" customFormat="false" ht="14.25" hidden="false" customHeight="false" outlineLevel="0" collapsed="false">
      <c r="A586" s="284"/>
      <c r="B586" s="284"/>
      <c r="C586" s="284"/>
      <c r="D586" s="284"/>
      <c r="E586" s="284"/>
      <c r="F586" s="284"/>
      <c r="G586" s="284"/>
    </row>
    <row r="587" customFormat="false" ht="14.25" hidden="false" customHeight="false" outlineLevel="0" collapsed="false">
      <c r="A587" s="284"/>
      <c r="B587" s="284"/>
      <c r="C587" s="284"/>
      <c r="D587" s="284"/>
      <c r="E587" s="284"/>
      <c r="F587" s="284"/>
      <c r="G587" s="284"/>
    </row>
    <row r="588" customFormat="false" ht="14.25" hidden="false" customHeight="false" outlineLevel="0" collapsed="false">
      <c r="A588" s="284"/>
      <c r="B588" s="284"/>
      <c r="C588" s="284"/>
      <c r="D588" s="284"/>
      <c r="E588" s="284"/>
      <c r="F588" s="284"/>
      <c r="G588" s="284"/>
    </row>
    <row r="589" customFormat="false" ht="14.25" hidden="false" customHeight="false" outlineLevel="0" collapsed="false">
      <c r="A589" s="284"/>
      <c r="B589" s="284"/>
      <c r="C589" s="284"/>
      <c r="D589" s="284"/>
      <c r="E589" s="284"/>
      <c r="F589" s="284"/>
      <c r="G589" s="284"/>
    </row>
    <row r="590" customFormat="false" ht="14.25" hidden="false" customHeight="false" outlineLevel="0" collapsed="false">
      <c r="A590" s="284"/>
      <c r="B590" s="284"/>
      <c r="C590" s="284"/>
      <c r="D590" s="284"/>
      <c r="E590" s="284"/>
      <c r="F590" s="284"/>
      <c r="G590" s="284"/>
    </row>
    <row r="591" customFormat="false" ht="14.25" hidden="false" customHeight="false" outlineLevel="0" collapsed="false">
      <c r="A591" s="284"/>
      <c r="B591" s="284"/>
      <c r="C591" s="284"/>
      <c r="D591" s="284"/>
      <c r="E591" s="284"/>
      <c r="F591" s="284"/>
      <c r="G591" s="284"/>
    </row>
    <row r="592" customFormat="false" ht="14.25" hidden="false" customHeight="false" outlineLevel="0" collapsed="false">
      <c r="A592" s="284"/>
      <c r="B592" s="284"/>
      <c r="C592" s="284"/>
      <c r="D592" s="284"/>
      <c r="E592" s="284"/>
      <c r="F592" s="284"/>
      <c r="G592" s="284"/>
    </row>
    <row r="593" customFormat="false" ht="14.25" hidden="false" customHeight="false" outlineLevel="0" collapsed="false">
      <c r="A593" s="284"/>
      <c r="B593" s="284"/>
      <c r="C593" s="284"/>
      <c r="D593" s="284"/>
      <c r="E593" s="284"/>
      <c r="F593" s="284"/>
      <c r="G593" s="284"/>
    </row>
    <row r="594" customFormat="false" ht="14.25" hidden="false" customHeight="false" outlineLevel="0" collapsed="false">
      <c r="A594" s="284"/>
      <c r="B594" s="284"/>
      <c r="C594" s="284"/>
      <c r="D594" s="284"/>
      <c r="E594" s="284"/>
      <c r="F594" s="284"/>
      <c r="G594" s="284"/>
    </row>
    <row r="595" customFormat="false" ht="14.25" hidden="false" customHeight="false" outlineLevel="0" collapsed="false">
      <c r="A595" s="284"/>
      <c r="B595" s="284"/>
      <c r="C595" s="284"/>
      <c r="D595" s="284"/>
      <c r="E595" s="284"/>
      <c r="F595" s="284"/>
      <c r="G595" s="284"/>
    </row>
    <row r="596" customFormat="false" ht="14.25" hidden="false" customHeight="false" outlineLevel="0" collapsed="false">
      <c r="A596" s="284"/>
      <c r="B596" s="284"/>
      <c r="C596" s="284"/>
      <c r="D596" s="284"/>
      <c r="E596" s="284"/>
      <c r="F596" s="284"/>
      <c r="G596" s="284"/>
    </row>
    <row r="597" customFormat="false" ht="14.25" hidden="false" customHeight="false" outlineLevel="0" collapsed="false">
      <c r="A597" s="284"/>
      <c r="B597" s="284"/>
      <c r="C597" s="284"/>
      <c r="D597" s="284"/>
      <c r="E597" s="284"/>
      <c r="F597" s="284"/>
      <c r="G597" s="284"/>
    </row>
    <row r="598" customFormat="false" ht="14.25" hidden="false" customHeight="false" outlineLevel="0" collapsed="false">
      <c r="A598" s="284"/>
      <c r="B598" s="284"/>
      <c r="C598" s="284"/>
      <c r="D598" s="284"/>
      <c r="E598" s="284"/>
      <c r="F598" s="284"/>
      <c r="G598" s="284"/>
    </row>
    <row r="599" customFormat="false" ht="14.25" hidden="false" customHeight="false" outlineLevel="0" collapsed="false">
      <c r="A599" s="284"/>
      <c r="B599" s="284"/>
      <c r="C599" s="284"/>
      <c r="D599" s="284"/>
      <c r="E599" s="284"/>
      <c r="F599" s="284"/>
      <c r="G599" s="284"/>
    </row>
    <row r="600" customFormat="false" ht="14.25" hidden="false" customHeight="false" outlineLevel="0" collapsed="false">
      <c r="A600" s="284"/>
      <c r="B600" s="284"/>
      <c r="C600" s="284"/>
      <c r="D600" s="284"/>
      <c r="E600" s="284"/>
      <c r="F600" s="284"/>
      <c r="G600" s="284"/>
    </row>
    <row r="601" customFormat="false" ht="14.25" hidden="false" customHeight="false" outlineLevel="0" collapsed="false">
      <c r="A601" s="284"/>
      <c r="B601" s="284"/>
      <c r="C601" s="284"/>
      <c r="D601" s="284"/>
      <c r="E601" s="284"/>
      <c r="F601" s="284"/>
      <c r="G601" s="284"/>
    </row>
    <row r="602" customFormat="false" ht="14.25" hidden="false" customHeight="false" outlineLevel="0" collapsed="false">
      <c r="A602" s="284"/>
      <c r="B602" s="284"/>
      <c r="C602" s="284"/>
      <c r="D602" s="284"/>
      <c r="E602" s="284"/>
      <c r="F602" s="284"/>
      <c r="G602" s="284"/>
    </row>
    <row r="603" customFormat="false" ht="14.25" hidden="false" customHeight="false" outlineLevel="0" collapsed="false">
      <c r="A603" s="284"/>
      <c r="B603" s="284"/>
      <c r="C603" s="284"/>
      <c r="D603" s="284"/>
      <c r="E603" s="284"/>
      <c r="F603" s="284"/>
      <c r="G603" s="284"/>
    </row>
    <row r="604" customFormat="false" ht="14.25" hidden="false" customHeight="false" outlineLevel="0" collapsed="false">
      <c r="A604" s="284"/>
      <c r="B604" s="284"/>
      <c r="C604" s="284"/>
      <c r="D604" s="284"/>
      <c r="E604" s="284"/>
      <c r="F604" s="284"/>
      <c r="G604" s="284"/>
    </row>
    <row r="605" customFormat="false" ht="14.25" hidden="false" customHeight="false" outlineLevel="0" collapsed="false">
      <c r="A605" s="284"/>
      <c r="B605" s="284"/>
      <c r="C605" s="284"/>
      <c r="D605" s="284"/>
      <c r="E605" s="284"/>
      <c r="F605" s="284"/>
      <c r="G605" s="284"/>
    </row>
    <row r="606" customFormat="false" ht="14.25" hidden="false" customHeight="false" outlineLevel="0" collapsed="false">
      <c r="A606" s="284"/>
      <c r="B606" s="284"/>
      <c r="C606" s="284"/>
      <c r="D606" s="284"/>
      <c r="E606" s="284"/>
      <c r="F606" s="284"/>
      <c r="G606" s="284"/>
    </row>
    <row r="607" customFormat="false" ht="14.25" hidden="false" customHeight="false" outlineLevel="0" collapsed="false">
      <c r="A607" s="284"/>
      <c r="B607" s="284"/>
      <c r="C607" s="284"/>
      <c r="D607" s="284"/>
      <c r="E607" s="284"/>
      <c r="F607" s="284"/>
      <c r="G607" s="284"/>
    </row>
    <row r="608" customFormat="false" ht="14.25" hidden="false" customHeight="false" outlineLevel="0" collapsed="false">
      <c r="A608" s="284"/>
      <c r="B608" s="284"/>
      <c r="C608" s="284"/>
      <c r="D608" s="284"/>
      <c r="E608" s="284"/>
      <c r="F608" s="284"/>
      <c r="G608" s="284"/>
    </row>
    <row r="609" customFormat="false" ht="14.25" hidden="false" customHeight="false" outlineLevel="0" collapsed="false">
      <c r="A609" s="284"/>
      <c r="B609" s="284"/>
      <c r="C609" s="284"/>
      <c r="D609" s="284"/>
      <c r="E609" s="284"/>
      <c r="F609" s="284"/>
      <c r="G609" s="284"/>
    </row>
    <row r="610" customFormat="false" ht="14.25" hidden="false" customHeight="false" outlineLevel="0" collapsed="false">
      <c r="A610" s="284"/>
      <c r="B610" s="284"/>
      <c r="C610" s="284"/>
      <c r="D610" s="284"/>
      <c r="E610" s="284"/>
      <c r="F610" s="284"/>
      <c r="G610" s="284"/>
    </row>
    <row r="611" customFormat="false" ht="14.25" hidden="false" customHeight="false" outlineLevel="0" collapsed="false">
      <c r="A611" s="284"/>
      <c r="B611" s="284"/>
      <c r="C611" s="284"/>
      <c r="D611" s="284"/>
      <c r="E611" s="284"/>
      <c r="F611" s="284"/>
      <c r="G611" s="284"/>
    </row>
    <row r="612" customFormat="false" ht="14.25" hidden="false" customHeight="false" outlineLevel="0" collapsed="false">
      <c r="A612" s="284"/>
      <c r="B612" s="284"/>
      <c r="C612" s="284"/>
      <c r="D612" s="284"/>
      <c r="E612" s="284"/>
      <c r="F612" s="284"/>
      <c r="G612" s="284"/>
    </row>
    <row r="613" customFormat="false" ht="14.25" hidden="false" customHeight="false" outlineLevel="0" collapsed="false">
      <c r="A613" s="284"/>
      <c r="B613" s="284"/>
      <c r="C613" s="284"/>
      <c r="D613" s="284"/>
      <c r="E613" s="284"/>
      <c r="F613" s="284"/>
      <c r="G613" s="284"/>
    </row>
    <row r="614" customFormat="false" ht="14.25" hidden="false" customHeight="false" outlineLevel="0" collapsed="false">
      <c r="A614" s="284"/>
      <c r="B614" s="284"/>
      <c r="C614" s="284"/>
      <c r="D614" s="284"/>
      <c r="E614" s="284"/>
      <c r="F614" s="284"/>
      <c r="G614" s="284"/>
    </row>
    <row r="615" customFormat="false" ht="14.25" hidden="false" customHeight="false" outlineLevel="0" collapsed="false">
      <c r="A615" s="284"/>
      <c r="B615" s="284"/>
      <c r="C615" s="284"/>
      <c r="D615" s="284"/>
      <c r="E615" s="284"/>
      <c r="F615" s="284"/>
      <c r="G615" s="284"/>
    </row>
    <row r="616" customFormat="false" ht="14.25" hidden="false" customHeight="false" outlineLevel="0" collapsed="false">
      <c r="A616" s="284"/>
      <c r="B616" s="284"/>
      <c r="C616" s="284"/>
      <c r="D616" s="284"/>
      <c r="E616" s="284"/>
      <c r="F616" s="284"/>
      <c r="G616" s="284"/>
    </row>
    <row r="617" customFormat="false" ht="14.25" hidden="false" customHeight="false" outlineLevel="0" collapsed="false">
      <c r="A617" s="284"/>
      <c r="B617" s="284"/>
      <c r="C617" s="284"/>
      <c r="D617" s="284"/>
      <c r="E617" s="284"/>
      <c r="F617" s="284"/>
      <c r="G617" s="284"/>
    </row>
    <row r="618" customFormat="false" ht="14.25" hidden="false" customHeight="false" outlineLevel="0" collapsed="false">
      <c r="A618" s="284"/>
      <c r="B618" s="284"/>
      <c r="C618" s="284"/>
      <c r="D618" s="284"/>
      <c r="E618" s="284"/>
      <c r="F618" s="284"/>
      <c r="G618" s="284"/>
    </row>
    <row r="619" customFormat="false" ht="14.25" hidden="false" customHeight="false" outlineLevel="0" collapsed="false">
      <c r="A619" s="284"/>
      <c r="B619" s="284"/>
      <c r="C619" s="284"/>
      <c r="D619" s="284"/>
      <c r="E619" s="284"/>
      <c r="F619" s="284"/>
      <c r="G619" s="284"/>
    </row>
    <row r="620" customFormat="false" ht="14.25" hidden="false" customHeight="false" outlineLevel="0" collapsed="false">
      <c r="A620" s="284"/>
      <c r="B620" s="284"/>
      <c r="C620" s="284"/>
      <c r="D620" s="284"/>
      <c r="E620" s="284"/>
      <c r="F620" s="284"/>
      <c r="G620" s="284"/>
    </row>
    <row r="621" customFormat="false" ht="14.25" hidden="false" customHeight="false" outlineLevel="0" collapsed="false">
      <c r="A621" s="284"/>
      <c r="B621" s="284"/>
      <c r="C621" s="284"/>
      <c r="D621" s="284"/>
      <c r="E621" s="284"/>
      <c r="F621" s="284"/>
      <c r="G621" s="284"/>
    </row>
    <row r="622" customFormat="false" ht="14.25" hidden="false" customHeight="false" outlineLevel="0" collapsed="false">
      <c r="A622" s="284"/>
      <c r="B622" s="284"/>
      <c r="C622" s="284"/>
      <c r="D622" s="284"/>
      <c r="E622" s="284"/>
      <c r="F622" s="284"/>
      <c r="G622" s="284"/>
    </row>
    <row r="623" customFormat="false" ht="14.25" hidden="false" customHeight="false" outlineLevel="0" collapsed="false">
      <c r="A623" s="284"/>
      <c r="B623" s="284"/>
      <c r="C623" s="284"/>
      <c r="D623" s="284"/>
      <c r="E623" s="284"/>
      <c r="F623" s="284"/>
      <c r="G623" s="284"/>
    </row>
    <row r="624" customFormat="false" ht="14.25" hidden="false" customHeight="false" outlineLevel="0" collapsed="false">
      <c r="A624" s="284"/>
      <c r="B624" s="284"/>
      <c r="C624" s="284"/>
      <c r="D624" s="284"/>
      <c r="E624" s="284"/>
      <c r="F624" s="284"/>
      <c r="G624" s="284"/>
    </row>
    <row r="625" customFormat="false" ht="14.25" hidden="false" customHeight="false" outlineLevel="0" collapsed="false">
      <c r="A625" s="284"/>
      <c r="B625" s="284"/>
      <c r="C625" s="284"/>
      <c r="D625" s="284"/>
      <c r="E625" s="284"/>
      <c r="F625" s="284"/>
      <c r="G625" s="284"/>
    </row>
    <row r="626" customFormat="false" ht="14.25" hidden="false" customHeight="false" outlineLevel="0" collapsed="false">
      <c r="A626" s="284"/>
      <c r="B626" s="284"/>
      <c r="C626" s="284"/>
      <c r="D626" s="284"/>
      <c r="E626" s="284"/>
      <c r="F626" s="284"/>
      <c r="G626" s="284"/>
    </row>
    <row r="627" customFormat="false" ht="14.25" hidden="false" customHeight="false" outlineLevel="0" collapsed="false">
      <c r="A627" s="284"/>
      <c r="B627" s="284"/>
      <c r="C627" s="284"/>
      <c r="D627" s="284"/>
      <c r="E627" s="284"/>
      <c r="F627" s="284"/>
      <c r="G627" s="284"/>
    </row>
    <row r="628" customFormat="false" ht="14.25" hidden="false" customHeight="false" outlineLevel="0" collapsed="false">
      <c r="A628" s="284"/>
      <c r="B628" s="284"/>
      <c r="C628" s="284"/>
      <c r="D628" s="284"/>
      <c r="E628" s="284"/>
      <c r="F628" s="284"/>
      <c r="G628" s="284"/>
    </row>
    <row r="629" customFormat="false" ht="14.25" hidden="false" customHeight="false" outlineLevel="0" collapsed="false">
      <c r="A629" s="284"/>
      <c r="B629" s="284"/>
      <c r="C629" s="284"/>
      <c r="D629" s="284"/>
      <c r="E629" s="284"/>
      <c r="F629" s="284"/>
      <c r="G629" s="284"/>
    </row>
    <row r="630" customFormat="false" ht="14.25" hidden="false" customHeight="false" outlineLevel="0" collapsed="false">
      <c r="A630" s="284"/>
      <c r="B630" s="284"/>
      <c r="C630" s="284"/>
      <c r="D630" s="284"/>
      <c r="E630" s="284"/>
      <c r="F630" s="284"/>
      <c r="G630" s="284"/>
    </row>
    <row r="631" customFormat="false" ht="14.25" hidden="false" customHeight="false" outlineLevel="0" collapsed="false">
      <c r="A631" s="284"/>
      <c r="B631" s="284"/>
      <c r="C631" s="284"/>
      <c r="D631" s="284"/>
      <c r="E631" s="284"/>
      <c r="F631" s="284"/>
      <c r="G631" s="284"/>
    </row>
    <row r="632" customFormat="false" ht="14.25" hidden="false" customHeight="false" outlineLevel="0" collapsed="false">
      <c r="A632" s="284"/>
      <c r="B632" s="284"/>
      <c r="C632" s="284"/>
      <c r="D632" s="284"/>
      <c r="E632" s="284"/>
      <c r="F632" s="284"/>
      <c r="G632" s="284"/>
    </row>
    <row r="633" customFormat="false" ht="14.25" hidden="false" customHeight="false" outlineLevel="0" collapsed="false">
      <c r="A633" s="284"/>
      <c r="B633" s="284"/>
      <c r="C633" s="284"/>
      <c r="D633" s="284"/>
      <c r="E633" s="284"/>
      <c r="F633" s="284"/>
      <c r="G633" s="284"/>
    </row>
    <row r="634" customFormat="false" ht="14.25" hidden="false" customHeight="false" outlineLevel="0" collapsed="false">
      <c r="A634" s="284"/>
      <c r="B634" s="284"/>
      <c r="C634" s="284"/>
      <c r="D634" s="284"/>
      <c r="E634" s="284"/>
      <c r="F634" s="284"/>
      <c r="G634" s="284"/>
    </row>
    <row r="635" customFormat="false" ht="14.25" hidden="false" customHeight="false" outlineLevel="0" collapsed="false">
      <c r="A635" s="284"/>
      <c r="B635" s="284"/>
      <c r="C635" s="284"/>
      <c r="D635" s="284"/>
      <c r="E635" s="284"/>
      <c r="F635" s="284"/>
      <c r="G635" s="284"/>
    </row>
    <row r="636" customFormat="false" ht="14.25" hidden="false" customHeight="false" outlineLevel="0" collapsed="false">
      <c r="A636" s="284"/>
      <c r="B636" s="284"/>
      <c r="C636" s="284"/>
      <c r="D636" s="284"/>
      <c r="E636" s="284"/>
      <c r="F636" s="284"/>
      <c r="G636" s="284"/>
    </row>
    <row r="637" customFormat="false" ht="14.25" hidden="false" customHeight="false" outlineLevel="0" collapsed="false">
      <c r="A637" s="284"/>
      <c r="B637" s="284"/>
      <c r="C637" s="284"/>
      <c r="D637" s="284"/>
      <c r="E637" s="284"/>
      <c r="F637" s="284"/>
      <c r="G637" s="284"/>
    </row>
    <row r="638" customFormat="false" ht="14.25" hidden="false" customHeight="false" outlineLevel="0" collapsed="false">
      <c r="A638" s="284"/>
      <c r="B638" s="284"/>
      <c r="C638" s="284"/>
      <c r="D638" s="284"/>
      <c r="E638" s="284"/>
      <c r="F638" s="284"/>
      <c r="G638" s="284"/>
    </row>
    <row r="639" customFormat="false" ht="14.25" hidden="false" customHeight="false" outlineLevel="0" collapsed="false">
      <c r="A639" s="284"/>
      <c r="B639" s="284"/>
      <c r="C639" s="284"/>
      <c r="D639" s="284"/>
      <c r="E639" s="284"/>
      <c r="F639" s="284"/>
      <c r="G639" s="284"/>
    </row>
    <row r="640" customFormat="false" ht="14.25" hidden="false" customHeight="false" outlineLevel="0" collapsed="false">
      <c r="A640" s="284"/>
      <c r="B640" s="284"/>
      <c r="C640" s="284"/>
      <c r="D640" s="284"/>
      <c r="E640" s="284"/>
      <c r="F640" s="284"/>
      <c r="G640" s="284"/>
    </row>
    <row r="641" customFormat="false" ht="14.25" hidden="false" customHeight="false" outlineLevel="0" collapsed="false">
      <c r="A641" s="284"/>
      <c r="B641" s="284"/>
      <c r="C641" s="284"/>
      <c r="D641" s="284"/>
      <c r="E641" s="284"/>
      <c r="F641" s="284"/>
      <c r="G641" s="284"/>
    </row>
    <row r="642" customFormat="false" ht="14.25" hidden="false" customHeight="false" outlineLevel="0" collapsed="false">
      <c r="A642" s="284"/>
      <c r="B642" s="284"/>
      <c r="C642" s="284"/>
      <c r="D642" s="284"/>
      <c r="E642" s="284"/>
      <c r="F642" s="284"/>
      <c r="G642" s="284"/>
    </row>
    <row r="643" customFormat="false" ht="14.25" hidden="false" customHeight="false" outlineLevel="0" collapsed="false">
      <c r="A643" s="284"/>
      <c r="B643" s="284"/>
      <c r="C643" s="284"/>
      <c r="D643" s="284"/>
      <c r="E643" s="284"/>
      <c r="F643" s="284"/>
      <c r="G643" s="284"/>
    </row>
    <row r="644" customFormat="false" ht="14.25" hidden="false" customHeight="false" outlineLevel="0" collapsed="false">
      <c r="A644" s="284"/>
      <c r="B644" s="284"/>
      <c r="C644" s="284"/>
      <c r="D644" s="284"/>
      <c r="E644" s="284"/>
      <c r="F644" s="284"/>
      <c r="G644" s="284"/>
    </row>
    <row r="645" customFormat="false" ht="14.25" hidden="false" customHeight="false" outlineLevel="0" collapsed="false">
      <c r="A645" s="284"/>
      <c r="B645" s="284"/>
      <c r="C645" s="284"/>
      <c r="D645" s="284"/>
      <c r="E645" s="284"/>
      <c r="F645" s="284"/>
      <c r="G645" s="284"/>
    </row>
    <row r="646" customFormat="false" ht="14.25" hidden="false" customHeight="false" outlineLevel="0" collapsed="false">
      <c r="A646" s="284"/>
      <c r="B646" s="284"/>
      <c r="C646" s="284"/>
      <c r="D646" s="284"/>
      <c r="E646" s="284"/>
      <c r="F646" s="284"/>
      <c r="G646" s="284"/>
    </row>
    <row r="647" customFormat="false" ht="14.25" hidden="false" customHeight="false" outlineLevel="0" collapsed="false">
      <c r="A647" s="284"/>
      <c r="B647" s="284"/>
      <c r="C647" s="284"/>
      <c r="D647" s="284"/>
      <c r="E647" s="284"/>
      <c r="F647" s="284"/>
      <c r="G647" s="284"/>
    </row>
    <row r="648" customFormat="false" ht="14.25" hidden="false" customHeight="false" outlineLevel="0" collapsed="false">
      <c r="A648" s="284"/>
      <c r="B648" s="284"/>
      <c r="C648" s="284"/>
      <c r="D648" s="284"/>
      <c r="E648" s="284"/>
      <c r="F648" s="284"/>
      <c r="G648" s="284"/>
    </row>
    <row r="649" customFormat="false" ht="14.25" hidden="false" customHeight="false" outlineLevel="0" collapsed="false">
      <c r="A649" s="284"/>
      <c r="B649" s="284"/>
      <c r="C649" s="284"/>
      <c r="D649" s="284"/>
      <c r="E649" s="284"/>
      <c r="F649" s="284"/>
      <c r="G649" s="284"/>
    </row>
    <row r="650" customFormat="false" ht="14.25" hidden="false" customHeight="false" outlineLevel="0" collapsed="false">
      <c r="A650" s="284"/>
      <c r="B650" s="284"/>
      <c r="C650" s="284"/>
      <c r="D650" s="284"/>
      <c r="E650" s="284"/>
      <c r="F650" s="284"/>
      <c r="G650" s="284"/>
    </row>
    <row r="651" customFormat="false" ht="14.25" hidden="false" customHeight="false" outlineLevel="0" collapsed="false">
      <c r="A651" s="284"/>
      <c r="B651" s="284"/>
      <c r="C651" s="284"/>
      <c r="D651" s="284"/>
      <c r="E651" s="284"/>
      <c r="F651" s="284"/>
      <c r="G651" s="284"/>
    </row>
    <row r="652" customFormat="false" ht="14.25" hidden="false" customHeight="false" outlineLevel="0" collapsed="false">
      <c r="A652" s="284"/>
      <c r="B652" s="284"/>
      <c r="C652" s="284"/>
      <c r="D652" s="284"/>
      <c r="E652" s="284"/>
      <c r="F652" s="284"/>
      <c r="G652" s="284"/>
    </row>
    <row r="653" customFormat="false" ht="14.25" hidden="false" customHeight="false" outlineLevel="0" collapsed="false">
      <c r="A653" s="284"/>
      <c r="B653" s="284"/>
      <c r="C653" s="284"/>
      <c r="D653" s="284"/>
      <c r="E653" s="284"/>
      <c r="F653" s="284"/>
      <c r="G653" s="284"/>
    </row>
    <row r="654" customFormat="false" ht="14.25" hidden="false" customHeight="false" outlineLevel="0" collapsed="false">
      <c r="A654" s="284"/>
      <c r="B654" s="284"/>
      <c r="C654" s="284"/>
      <c r="D654" s="284"/>
      <c r="E654" s="284"/>
      <c r="F654" s="284"/>
      <c r="G654" s="284"/>
    </row>
    <row r="655" customFormat="false" ht="14.25" hidden="false" customHeight="false" outlineLevel="0" collapsed="false">
      <c r="A655" s="284"/>
      <c r="B655" s="284"/>
      <c r="C655" s="284"/>
      <c r="D655" s="284"/>
      <c r="E655" s="284"/>
      <c r="F655" s="284"/>
      <c r="G655" s="284"/>
    </row>
    <row r="656" customFormat="false" ht="14.25" hidden="false" customHeight="false" outlineLevel="0" collapsed="false">
      <c r="A656" s="284"/>
      <c r="B656" s="284"/>
      <c r="C656" s="284"/>
      <c r="D656" s="284"/>
      <c r="E656" s="284"/>
      <c r="F656" s="284"/>
      <c r="G656" s="284"/>
    </row>
    <row r="657" customFormat="false" ht="14.25" hidden="false" customHeight="false" outlineLevel="0" collapsed="false">
      <c r="A657" s="284"/>
      <c r="B657" s="284"/>
      <c r="C657" s="284"/>
      <c r="D657" s="284"/>
      <c r="E657" s="284"/>
      <c r="F657" s="284"/>
      <c r="G657" s="284"/>
    </row>
    <row r="658" customFormat="false" ht="14.25" hidden="false" customHeight="false" outlineLevel="0" collapsed="false">
      <c r="A658" s="284"/>
      <c r="B658" s="284"/>
      <c r="C658" s="284"/>
      <c r="D658" s="284"/>
      <c r="E658" s="284"/>
      <c r="F658" s="284"/>
      <c r="G658" s="284"/>
    </row>
    <row r="659" customFormat="false" ht="14.25" hidden="false" customHeight="false" outlineLevel="0" collapsed="false">
      <c r="A659" s="284"/>
      <c r="B659" s="284"/>
      <c r="C659" s="284"/>
      <c r="D659" s="284"/>
      <c r="E659" s="284"/>
      <c r="F659" s="284"/>
      <c r="G659" s="284"/>
    </row>
    <row r="660" customFormat="false" ht="14.25" hidden="false" customHeight="false" outlineLevel="0" collapsed="false">
      <c r="A660" s="284"/>
      <c r="B660" s="284"/>
      <c r="C660" s="284"/>
      <c r="D660" s="284"/>
      <c r="E660" s="284"/>
      <c r="F660" s="284"/>
      <c r="G660" s="284"/>
    </row>
    <row r="661" customFormat="false" ht="14.25" hidden="false" customHeight="false" outlineLevel="0" collapsed="false">
      <c r="A661" s="284"/>
      <c r="B661" s="284"/>
      <c r="C661" s="284"/>
      <c r="D661" s="284"/>
      <c r="E661" s="284"/>
      <c r="F661" s="284"/>
      <c r="G661" s="284"/>
    </row>
    <row r="662" customFormat="false" ht="14.25" hidden="false" customHeight="false" outlineLevel="0" collapsed="false">
      <c r="A662" s="284"/>
      <c r="B662" s="284"/>
      <c r="C662" s="284"/>
      <c r="D662" s="284"/>
      <c r="E662" s="284"/>
      <c r="F662" s="284"/>
      <c r="G662" s="284"/>
    </row>
    <row r="663" customFormat="false" ht="14.25" hidden="false" customHeight="false" outlineLevel="0" collapsed="false">
      <c r="A663" s="284"/>
      <c r="B663" s="284"/>
      <c r="C663" s="284"/>
      <c r="D663" s="284"/>
      <c r="E663" s="284"/>
      <c r="F663" s="284"/>
      <c r="G663" s="284"/>
    </row>
    <row r="664" customFormat="false" ht="14.25" hidden="false" customHeight="false" outlineLevel="0" collapsed="false">
      <c r="A664" s="284"/>
      <c r="B664" s="284"/>
      <c r="C664" s="284"/>
      <c r="D664" s="284"/>
      <c r="E664" s="284"/>
      <c r="F664" s="284"/>
      <c r="G664" s="284"/>
    </row>
    <row r="665" customFormat="false" ht="14.25" hidden="false" customHeight="false" outlineLevel="0" collapsed="false">
      <c r="A665" s="284"/>
      <c r="B665" s="284"/>
      <c r="C665" s="284"/>
      <c r="D665" s="284"/>
      <c r="E665" s="284"/>
      <c r="F665" s="284"/>
      <c r="G665" s="284"/>
    </row>
    <row r="666" customFormat="false" ht="14.25" hidden="false" customHeight="false" outlineLevel="0" collapsed="false">
      <c r="A666" s="284"/>
      <c r="B666" s="284"/>
      <c r="C666" s="284"/>
      <c r="D666" s="284"/>
      <c r="E666" s="284"/>
      <c r="F666" s="284"/>
      <c r="G666" s="284"/>
    </row>
    <row r="667" customFormat="false" ht="14.25" hidden="false" customHeight="false" outlineLevel="0" collapsed="false">
      <c r="A667" s="284"/>
      <c r="B667" s="284"/>
      <c r="C667" s="284"/>
      <c r="D667" s="284"/>
      <c r="E667" s="284"/>
      <c r="F667" s="284"/>
      <c r="G667" s="284"/>
    </row>
    <row r="668" customFormat="false" ht="14.25" hidden="false" customHeight="false" outlineLevel="0" collapsed="false">
      <c r="A668" s="284"/>
      <c r="B668" s="284"/>
      <c r="C668" s="284"/>
      <c r="D668" s="284"/>
      <c r="E668" s="284"/>
      <c r="F668" s="284"/>
      <c r="G668" s="284"/>
    </row>
    <row r="669" customFormat="false" ht="14.25" hidden="false" customHeight="false" outlineLevel="0" collapsed="false">
      <c r="A669" s="284"/>
      <c r="B669" s="284"/>
      <c r="C669" s="284"/>
      <c r="D669" s="284"/>
      <c r="E669" s="284"/>
      <c r="F669" s="284"/>
      <c r="G669" s="284"/>
    </row>
    <row r="670" customFormat="false" ht="14.25" hidden="false" customHeight="false" outlineLevel="0" collapsed="false">
      <c r="A670" s="284"/>
      <c r="B670" s="284"/>
      <c r="C670" s="284"/>
      <c r="D670" s="284"/>
      <c r="E670" s="284"/>
      <c r="F670" s="284"/>
      <c r="G670" s="284"/>
    </row>
    <row r="671" customFormat="false" ht="14.25" hidden="false" customHeight="false" outlineLevel="0" collapsed="false">
      <c r="A671" s="284"/>
      <c r="B671" s="284"/>
      <c r="C671" s="284"/>
      <c r="D671" s="284"/>
      <c r="E671" s="284"/>
      <c r="F671" s="284"/>
      <c r="G671" s="284"/>
    </row>
    <row r="672" customFormat="false" ht="14.25" hidden="false" customHeight="false" outlineLevel="0" collapsed="false">
      <c r="A672" s="284"/>
      <c r="B672" s="284"/>
      <c r="C672" s="284"/>
      <c r="D672" s="284"/>
      <c r="E672" s="284"/>
      <c r="F672" s="284"/>
      <c r="G672" s="284"/>
    </row>
    <row r="673" customFormat="false" ht="14.25" hidden="false" customHeight="false" outlineLevel="0" collapsed="false">
      <c r="A673" s="284"/>
      <c r="B673" s="284"/>
      <c r="C673" s="284"/>
      <c r="D673" s="284"/>
      <c r="E673" s="284"/>
      <c r="F673" s="284"/>
      <c r="G673" s="284"/>
    </row>
    <row r="674" customFormat="false" ht="14.25" hidden="false" customHeight="false" outlineLevel="0" collapsed="false">
      <c r="A674" s="284"/>
      <c r="B674" s="284"/>
      <c r="C674" s="284"/>
      <c r="D674" s="284"/>
      <c r="E674" s="284"/>
      <c r="F674" s="284"/>
      <c r="G674" s="284"/>
    </row>
    <row r="675" customFormat="false" ht="14.25" hidden="false" customHeight="false" outlineLevel="0" collapsed="false">
      <c r="A675" s="284"/>
      <c r="B675" s="284"/>
      <c r="C675" s="284"/>
      <c r="D675" s="284"/>
      <c r="E675" s="284"/>
      <c r="F675" s="284"/>
      <c r="G675" s="284"/>
    </row>
    <row r="676" customFormat="false" ht="14.25" hidden="false" customHeight="false" outlineLevel="0" collapsed="false">
      <c r="A676" s="284"/>
      <c r="B676" s="284"/>
      <c r="C676" s="284"/>
      <c r="D676" s="284"/>
      <c r="E676" s="284"/>
      <c r="F676" s="284"/>
      <c r="G676" s="284"/>
    </row>
    <row r="677" customFormat="false" ht="14.25" hidden="false" customHeight="false" outlineLevel="0" collapsed="false">
      <c r="A677" s="284"/>
      <c r="B677" s="284"/>
      <c r="C677" s="284"/>
      <c r="D677" s="284"/>
      <c r="E677" s="284"/>
      <c r="F677" s="284"/>
      <c r="G677" s="284"/>
    </row>
    <row r="678" customFormat="false" ht="14.25" hidden="false" customHeight="false" outlineLevel="0" collapsed="false">
      <c r="A678" s="284"/>
      <c r="B678" s="284"/>
      <c r="C678" s="284"/>
      <c r="D678" s="284"/>
      <c r="E678" s="284"/>
      <c r="F678" s="284"/>
      <c r="G678" s="284"/>
    </row>
    <row r="679" customFormat="false" ht="14.25" hidden="false" customHeight="false" outlineLevel="0" collapsed="false">
      <c r="A679" s="284"/>
      <c r="B679" s="284"/>
      <c r="C679" s="284"/>
      <c r="D679" s="284"/>
      <c r="E679" s="284"/>
      <c r="F679" s="284"/>
      <c r="G679" s="284"/>
    </row>
    <row r="680" customFormat="false" ht="14.25" hidden="false" customHeight="false" outlineLevel="0" collapsed="false">
      <c r="A680" s="284"/>
      <c r="B680" s="284"/>
      <c r="C680" s="284"/>
      <c r="D680" s="284"/>
      <c r="E680" s="284"/>
      <c r="F680" s="284"/>
      <c r="G680" s="284"/>
    </row>
    <row r="681" customFormat="false" ht="14.25" hidden="false" customHeight="false" outlineLevel="0" collapsed="false">
      <c r="A681" s="284"/>
      <c r="B681" s="284"/>
      <c r="C681" s="284"/>
      <c r="D681" s="284"/>
      <c r="E681" s="284"/>
      <c r="F681" s="284"/>
      <c r="G681" s="284"/>
    </row>
    <row r="682" customFormat="false" ht="14.25" hidden="false" customHeight="false" outlineLevel="0" collapsed="false">
      <c r="A682" s="284"/>
      <c r="B682" s="284"/>
      <c r="C682" s="284"/>
      <c r="D682" s="284"/>
      <c r="E682" s="284"/>
      <c r="F682" s="284"/>
      <c r="G682" s="284"/>
    </row>
    <row r="683" customFormat="false" ht="14.25" hidden="false" customHeight="false" outlineLevel="0" collapsed="false">
      <c r="A683" s="284"/>
      <c r="B683" s="284"/>
      <c r="C683" s="284"/>
      <c r="D683" s="284"/>
      <c r="E683" s="284"/>
      <c r="F683" s="284"/>
      <c r="G683" s="284"/>
    </row>
    <row r="684" customFormat="false" ht="14.25" hidden="false" customHeight="false" outlineLevel="0" collapsed="false">
      <c r="A684" s="284"/>
      <c r="B684" s="284"/>
      <c r="C684" s="284"/>
      <c r="D684" s="284"/>
      <c r="E684" s="284"/>
      <c r="F684" s="284"/>
      <c r="G684" s="284"/>
    </row>
    <row r="685" customFormat="false" ht="14.25" hidden="false" customHeight="false" outlineLevel="0" collapsed="false">
      <c r="A685" s="284"/>
      <c r="B685" s="284"/>
      <c r="C685" s="284"/>
      <c r="D685" s="284"/>
      <c r="E685" s="284"/>
      <c r="F685" s="284"/>
      <c r="G685" s="284"/>
    </row>
    <row r="686" customFormat="false" ht="14.25" hidden="false" customHeight="false" outlineLevel="0" collapsed="false">
      <c r="A686" s="284"/>
      <c r="B686" s="284"/>
      <c r="C686" s="284"/>
      <c r="D686" s="284"/>
      <c r="E686" s="284"/>
      <c r="F686" s="284"/>
      <c r="G686" s="284"/>
    </row>
    <row r="687" customFormat="false" ht="14.25" hidden="false" customHeight="false" outlineLevel="0" collapsed="false">
      <c r="A687" s="284"/>
      <c r="B687" s="284"/>
      <c r="C687" s="284"/>
      <c r="D687" s="284"/>
      <c r="E687" s="284"/>
      <c r="F687" s="284"/>
      <c r="G687" s="284"/>
    </row>
    <row r="688" customFormat="false" ht="14.25" hidden="false" customHeight="false" outlineLevel="0" collapsed="false">
      <c r="A688" s="284"/>
      <c r="B688" s="284"/>
      <c r="C688" s="284"/>
      <c r="D688" s="284"/>
      <c r="E688" s="284"/>
      <c r="F688" s="284"/>
      <c r="G688" s="284"/>
    </row>
    <row r="689" customFormat="false" ht="14.25" hidden="false" customHeight="false" outlineLevel="0" collapsed="false">
      <c r="A689" s="284"/>
      <c r="B689" s="284"/>
      <c r="C689" s="284"/>
      <c r="D689" s="284"/>
      <c r="E689" s="284"/>
      <c r="F689" s="284"/>
      <c r="G689" s="284"/>
    </row>
    <row r="690" customFormat="false" ht="14.25" hidden="false" customHeight="false" outlineLevel="0" collapsed="false">
      <c r="A690" s="284"/>
      <c r="B690" s="284"/>
      <c r="C690" s="284"/>
      <c r="D690" s="284"/>
      <c r="E690" s="284"/>
      <c r="F690" s="284"/>
      <c r="G690" s="284"/>
    </row>
    <row r="691" customFormat="false" ht="14.25" hidden="false" customHeight="false" outlineLevel="0" collapsed="false">
      <c r="A691" s="284"/>
      <c r="B691" s="284"/>
      <c r="C691" s="284"/>
      <c r="D691" s="284"/>
      <c r="E691" s="284"/>
      <c r="F691" s="284"/>
      <c r="G691" s="284"/>
    </row>
    <row r="692" customFormat="false" ht="14.25" hidden="false" customHeight="false" outlineLevel="0" collapsed="false">
      <c r="A692" s="284"/>
      <c r="B692" s="284"/>
      <c r="C692" s="284"/>
      <c r="D692" s="284"/>
      <c r="E692" s="284"/>
      <c r="F692" s="284"/>
      <c r="G692" s="284"/>
    </row>
    <row r="693" customFormat="false" ht="14.25" hidden="false" customHeight="false" outlineLevel="0" collapsed="false">
      <c r="A693" s="284"/>
      <c r="B693" s="284"/>
      <c r="C693" s="284"/>
      <c r="D693" s="284"/>
      <c r="E693" s="284"/>
      <c r="F693" s="284"/>
      <c r="G693" s="284"/>
    </row>
    <row r="694" customFormat="false" ht="14.25" hidden="false" customHeight="false" outlineLevel="0" collapsed="false">
      <c r="A694" s="284"/>
      <c r="B694" s="284"/>
      <c r="C694" s="284"/>
      <c r="D694" s="284"/>
      <c r="E694" s="284"/>
      <c r="F694" s="284"/>
      <c r="G694" s="284"/>
    </row>
    <row r="695" customFormat="false" ht="14.25" hidden="false" customHeight="false" outlineLevel="0" collapsed="false">
      <c r="A695" s="284"/>
      <c r="B695" s="284"/>
      <c r="C695" s="284"/>
      <c r="D695" s="284"/>
      <c r="E695" s="284"/>
      <c r="F695" s="284"/>
      <c r="G695" s="284"/>
    </row>
    <row r="696" customFormat="false" ht="14.25" hidden="false" customHeight="false" outlineLevel="0" collapsed="false">
      <c r="A696" s="284"/>
      <c r="B696" s="284"/>
      <c r="C696" s="284"/>
      <c r="D696" s="284"/>
      <c r="E696" s="284"/>
      <c r="F696" s="284"/>
      <c r="G696" s="284"/>
    </row>
    <row r="697" customFormat="false" ht="14.25" hidden="false" customHeight="false" outlineLevel="0" collapsed="false">
      <c r="A697" s="284"/>
      <c r="B697" s="284"/>
      <c r="C697" s="284"/>
      <c r="D697" s="284"/>
      <c r="E697" s="284"/>
      <c r="F697" s="284"/>
      <c r="G697" s="284"/>
    </row>
    <row r="698" customFormat="false" ht="14.25" hidden="false" customHeight="false" outlineLevel="0" collapsed="false">
      <c r="A698" s="284"/>
      <c r="B698" s="284"/>
      <c r="C698" s="284"/>
      <c r="D698" s="284"/>
      <c r="E698" s="284"/>
      <c r="F698" s="284"/>
      <c r="G698" s="284"/>
    </row>
    <row r="699" customFormat="false" ht="14.25" hidden="false" customHeight="false" outlineLevel="0" collapsed="false">
      <c r="A699" s="284"/>
      <c r="B699" s="284"/>
      <c r="C699" s="284"/>
      <c r="D699" s="284"/>
      <c r="E699" s="284"/>
      <c r="F699" s="284"/>
      <c r="G699" s="284"/>
    </row>
    <row r="700" customFormat="false" ht="14.25" hidden="false" customHeight="false" outlineLevel="0" collapsed="false">
      <c r="A700" s="284"/>
      <c r="B700" s="284"/>
      <c r="C700" s="284"/>
      <c r="D700" s="284"/>
      <c r="E700" s="284"/>
      <c r="F700" s="284"/>
      <c r="G700" s="284"/>
    </row>
    <row r="701" customFormat="false" ht="14.25" hidden="false" customHeight="false" outlineLevel="0" collapsed="false">
      <c r="A701" s="284"/>
      <c r="B701" s="284"/>
      <c r="C701" s="284"/>
      <c r="D701" s="284"/>
      <c r="E701" s="284"/>
      <c r="F701" s="284"/>
      <c r="G701" s="284"/>
    </row>
    <row r="702" customFormat="false" ht="14.25" hidden="false" customHeight="false" outlineLevel="0" collapsed="false">
      <c r="A702" s="284"/>
      <c r="B702" s="284"/>
      <c r="C702" s="284"/>
      <c r="D702" s="284"/>
      <c r="E702" s="284"/>
      <c r="F702" s="284"/>
      <c r="G702" s="284"/>
    </row>
    <row r="703" customFormat="false" ht="14.25" hidden="false" customHeight="false" outlineLevel="0" collapsed="false">
      <c r="A703" s="284"/>
      <c r="B703" s="284"/>
      <c r="C703" s="284"/>
      <c r="D703" s="284"/>
      <c r="E703" s="284"/>
      <c r="F703" s="284"/>
      <c r="G703" s="284"/>
    </row>
    <row r="704" customFormat="false" ht="14.25" hidden="false" customHeight="false" outlineLevel="0" collapsed="false">
      <c r="A704" s="284"/>
      <c r="B704" s="284"/>
      <c r="C704" s="284"/>
      <c r="D704" s="284"/>
      <c r="E704" s="284"/>
      <c r="F704" s="284"/>
      <c r="G704" s="284"/>
    </row>
    <row r="705" customFormat="false" ht="14.25" hidden="false" customHeight="false" outlineLevel="0" collapsed="false">
      <c r="A705" s="284"/>
      <c r="B705" s="284"/>
      <c r="C705" s="284"/>
      <c r="D705" s="284"/>
      <c r="E705" s="284"/>
      <c r="F705" s="284"/>
      <c r="G705" s="284"/>
    </row>
    <row r="706" customFormat="false" ht="14.25" hidden="false" customHeight="false" outlineLevel="0" collapsed="false">
      <c r="A706" s="284"/>
      <c r="B706" s="284"/>
      <c r="C706" s="284"/>
      <c r="D706" s="284"/>
      <c r="E706" s="284"/>
      <c r="F706" s="284"/>
      <c r="G706" s="284"/>
    </row>
    <row r="707" customFormat="false" ht="14.25" hidden="false" customHeight="false" outlineLevel="0" collapsed="false">
      <c r="A707" s="284"/>
      <c r="B707" s="284"/>
      <c r="C707" s="284"/>
      <c r="D707" s="284"/>
      <c r="E707" s="284"/>
      <c r="F707" s="284"/>
      <c r="G707" s="284"/>
    </row>
    <row r="708" customFormat="false" ht="14.25" hidden="false" customHeight="false" outlineLevel="0" collapsed="false">
      <c r="A708" s="284"/>
      <c r="B708" s="284"/>
      <c r="C708" s="284"/>
      <c r="D708" s="284"/>
      <c r="E708" s="284"/>
      <c r="F708" s="284"/>
      <c r="G708" s="284"/>
    </row>
    <row r="709" customFormat="false" ht="14.25" hidden="false" customHeight="false" outlineLevel="0" collapsed="false">
      <c r="A709" s="284"/>
      <c r="B709" s="284"/>
      <c r="C709" s="284"/>
      <c r="D709" s="284"/>
      <c r="E709" s="284"/>
      <c r="F709" s="284"/>
      <c r="G709" s="284"/>
    </row>
    <row r="710" customFormat="false" ht="14.25" hidden="false" customHeight="false" outlineLevel="0" collapsed="false">
      <c r="A710" s="284"/>
      <c r="B710" s="284"/>
      <c r="C710" s="284"/>
      <c r="D710" s="284"/>
      <c r="E710" s="284"/>
      <c r="F710" s="284"/>
      <c r="G710" s="284"/>
    </row>
    <row r="711" customFormat="false" ht="14.25" hidden="false" customHeight="false" outlineLevel="0" collapsed="false">
      <c r="A711" s="284"/>
      <c r="B711" s="284"/>
      <c r="C711" s="284"/>
      <c r="D711" s="284"/>
      <c r="E711" s="284"/>
      <c r="F711" s="284"/>
      <c r="G711" s="284"/>
    </row>
    <row r="712" customFormat="false" ht="14.25" hidden="false" customHeight="false" outlineLevel="0" collapsed="false">
      <c r="A712" s="284"/>
      <c r="B712" s="284"/>
      <c r="C712" s="284"/>
      <c r="D712" s="284"/>
      <c r="E712" s="284"/>
      <c r="F712" s="284"/>
      <c r="G712" s="284"/>
    </row>
    <row r="713" customFormat="false" ht="14.25" hidden="false" customHeight="false" outlineLevel="0" collapsed="false">
      <c r="A713" s="284"/>
      <c r="B713" s="284"/>
      <c r="C713" s="284"/>
      <c r="D713" s="284"/>
      <c r="E713" s="284"/>
      <c r="F713" s="284"/>
      <c r="G713" s="284"/>
    </row>
    <row r="714" customFormat="false" ht="14.25" hidden="false" customHeight="false" outlineLevel="0" collapsed="false">
      <c r="A714" s="284"/>
      <c r="B714" s="284"/>
      <c r="C714" s="284"/>
      <c r="D714" s="284"/>
      <c r="E714" s="284"/>
      <c r="F714" s="284"/>
      <c r="G714" s="284"/>
    </row>
    <row r="715" customFormat="false" ht="14.25" hidden="false" customHeight="false" outlineLevel="0" collapsed="false">
      <c r="A715" s="284"/>
      <c r="B715" s="284"/>
      <c r="C715" s="284"/>
      <c r="D715" s="284"/>
      <c r="E715" s="284"/>
      <c r="F715" s="284"/>
      <c r="G715" s="284"/>
    </row>
    <row r="716" customFormat="false" ht="14.25" hidden="false" customHeight="false" outlineLevel="0" collapsed="false">
      <c r="A716" s="284"/>
      <c r="B716" s="284"/>
      <c r="C716" s="284"/>
      <c r="D716" s="284"/>
      <c r="E716" s="284"/>
      <c r="F716" s="284"/>
      <c r="G716" s="284"/>
    </row>
    <row r="717" customFormat="false" ht="14.25" hidden="false" customHeight="false" outlineLevel="0" collapsed="false">
      <c r="A717" s="284"/>
      <c r="B717" s="284"/>
      <c r="C717" s="284"/>
      <c r="D717" s="284"/>
      <c r="E717" s="284"/>
      <c r="F717" s="284"/>
      <c r="G717" s="284"/>
    </row>
    <row r="718" customFormat="false" ht="14.25" hidden="false" customHeight="false" outlineLevel="0" collapsed="false">
      <c r="A718" s="284"/>
      <c r="B718" s="284"/>
      <c r="C718" s="284"/>
      <c r="D718" s="284"/>
      <c r="E718" s="284"/>
      <c r="F718" s="284"/>
      <c r="G718" s="284"/>
    </row>
    <row r="719" customFormat="false" ht="14.25" hidden="false" customHeight="false" outlineLevel="0" collapsed="false">
      <c r="A719" s="284"/>
      <c r="B719" s="284"/>
      <c r="C719" s="284"/>
      <c r="D719" s="284"/>
      <c r="E719" s="284"/>
      <c r="F719" s="284"/>
      <c r="G719" s="284"/>
    </row>
    <row r="720" customFormat="false" ht="14.25" hidden="false" customHeight="false" outlineLevel="0" collapsed="false">
      <c r="A720" s="284"/>
      <c r="B720" s="284"/>
      <c r="C720" s="284"/>
      <c r="D720" s="284"/>
      <c r="E720" s="284"/>
      <c r="F720" s="284"/>
      <c r="G720" s="284"/>
    </row>
    <row r="721" customFormat="false" ht="14.25" hidden="false" customHeight="false" outlineLevel="0" collapsed="false">
      <c r="A721" s="284"/>
      <c r="B721" s="284"/>
      <c r="C721" s="284"/>
      <c r="D721" s="284"/>
      <c r="E721" s="284"/>
      <c r="F721" s="284"/>
      <c r="G721" s="284"/>
    </row>
    <row r="722" customFormat="false" ht="14.25" hidden="false" customHeight="false" outlineLevel="0" collapsed="false">
      <c r="A722" s="284"/>
      <c r="B722" s="284"/>
      <c r="C722" s="284"/>
      <c r="D722" s="284"/>
      <c r="E722" s="284"/>
      <c r="F722" s="284"/>
      <c r="G722" s="284"/>
    </row>
    <row r="723" customFormat="false" ht="14.25" hidden="false" customHeight="false" outlineLevel="0" collapsed="false">
      <c r="A723" s="284"/>
      <c r="B723" s="284"/>
      <c r="C723" s="284"/>
      <c r="D723" s="284"/>
      <c r="E723" s="284"/>
      <c r="F723" s="284"/>
      <c r="G723" s="284"/>
    </row>
    <row r="724" customFormat="false" ht="14.25" hidden="false" customHeight="false" outlineLevel="0" collapsed="false">
      <c r="A724" s="284"/>
      <c r="B724" s="284"/>
      <c r="C724" s="284"/>
      <c r="D724" s="284"/>
      <c r="E724" s="284"/>
      <c r="F724" s="284"/>
      <c r="G724" s="284"/>
    </row>
    <row r="725" customFormat="false" ht="14.25" hidden="false" customHeight="false" outlineLevel="0" collapsed="false">
      <c r="A725" s="284"/>
      <c r="B725" s="284"/>
      <c r="C725" s="284"/>
      <c r="D725" s="284"/>
      <c r="E725" s="284"/>
      <c r="F725" s="284"/>
      <c r="G725" s="284"/>
    </row>
    <row r="726" customFormat="false" ht="14.25" hidden="false" customHeight="false" outlineLevel="0" collapsed="false">
      <c r="A726" s="284"/>
      <c r="B726" s="284"/>
      <c r="C726" s="284"/>
      <c r="D726" s="284"/>
      <c r="E726" s="284"/>
      <c r="F726" s="284"/>
      <c r="G726" s="284"/>
    </row>
    <row r="727" customFormat="false" ht="14.25" hidden="false" customHeight="false" outlineLevel="0" collapsed="false">
      <c r="A727" s="284"/>
      <c r="B727" s="284"/>
      <c r="C727" s="284"/>
      <c r="D727" s="284"/>
      <c r="E727" s="284"/>
      <c r="F727" s="284"/>
      <c r="G727" s="284"/>
    </row>
    <row r="728" customFormat="false" ht="14.25" hidden="false" customHeight="false" outlineLevel="0" collapsed="false">
      <c r="A728" s="284"/>
      <c r="B728" s="284"/>
      <c r="C728" s="284"/>
      <c r="D728" s="284"/>
      <c r="E728" s="284"/>
      <c r="F728" s="284"/>
      <c r="G728" s="284"/>
    </row>
    <row r="729" customFormat="false" ht="14.25" hidden="false" customHeight="false" outlineLevel="0" collapsed="false">
      <c r="A729" s="284"/>
      <c r="B729" s="284"/>
      <c r="C729" s="284"/>
      <c r="D729" s="284"/>
      <c r="E729" s="284"/>
      <c r="F729" s="284"/>
      <c r="G729" s="284"/>
    </row>
    <row r="730" customFormat="false" ht="14.25" hidden="false" customHeight="false" outlineLevel="0" collapsed="false">
      <c r="A730" s="284"/>
      <c r="B730" s="284"/>
      <c r="C730" s="284"/>
      <c r="D730" s="284"/>
      <c r="E730" s="284"/>
      <c r="F730" s="284"/>
      <c r="G730" s="284"/>
    </row>
    <row r="731" customFormat="false" ht="14.25" hidden="false" customHeight="false" outlineLevel="0" collapsed="false">
      <c r="A731" s="284"/>
      <c r="B731" s="284"/>
      <c r="C731" s="284"/>
      <c r="D731" s="284"/>
      <c r="E731" s="284"/>
      <c r="F731" s="284"/>
      <c r="G731" s="284"/>
    </row>
    <row r="732" customFormat="false" ht="14.25" hidden="false" customHeight="false" outlineLevel="0" collapsed="false">
      <c r="A732" s="284"/>
      <c r="B732" s="284"/>
      <c r="C732" s="284"/>
      <c r="D732" s="284"/>
      <c r="E732" s="284"/>
      <c r="F732" s="284"/>
      <c r="G732" s="284"/>
    </row>
    <row r="733" customFormat="false" ht="14.25" hidden="false" customHeight="false" outlineLevel="0" collapsed="false">
      <c r="A733" s="284"/>
      <c r="B733" s="284"/>
      <c r="C733" s="284"/>
      <c r="D733" s="284"/>
      <c r="E733" s="284"/>
      <c r="F733" s="284"/>
      <c r="G733" s="284"/>
    </row>
    <row r="734" customFormat="false" ht="14.25" hidden="false" customHeight="false" outlineLevel="0" collapsed="false">
      <c r="A734" s="284"/>
      <c r="B734" s="284"/>
      <c r="C734" s="284"/>
      <c r="D734" s="284"/>
      <c r="E734" s="284"/>
      <c r="F734" s="284"/>
      <c r="G734" s="284"/>
    </row>
    <row r="735" customFormat="false" ht="14.25" hidden="false" customHeight="false" outlineLevel="0" collapsed="false">
      <c r="A735" s="284"/>
      <c r="B735" s="284"/>
      <c r="C735" s="284"/>
      <c r="D735" s="284"/>
      <c r="E735" s="284"/>
      <c r="F735" s="284"/>
      <c r="G735" s="284"/>
    </row>
    <row r="736" customFormat="false" ht="14.25" hidden="false" customHeight="false" outlineLevel="0" collapsed="false">
      <c r="A736" s="284"/>
      <c r="B736" s="284"/>
      <c r="C736" s="284"/>
      <c r="D736" s="284"/>
      <c r="E736" s="284"/>
      <c r="F736" s="284"/>
      <c r="G736" s="284"/>
    </row>
    <row r="737" customFormat="false" ht="14.25" hidden="false" customHeight="false" outlineLevel="0" collapsed="false">
      <c r="A737" s="284"/>
      <c r="B737" s="284"/>
      <c r="C737" s="284"/>
      <c r="D737" s="284"/>
      <c r="E737" s="284"/>
      <c r="F737" s="284"/>
      <c r="G737" s="284"/>
    </row>
    <row r="738" customFormat="false" ht="14.25" hidden="false" customHeight="false" outlineLevel="0" collapsed="false">
      <c r="A738" s="284"/>
      <c r="B738" s="284"/>
      <c r="C738" s="284"/>
      <c r="D738" s="284"/>
      <c r="E738" s="284"/>
      <c r="F738" s="284"/>
      <c r="G738" s="284"/>
    </row>
    <row r="739" customFormat="false" ht="14.25" hidden="false" customHeight="false" outlineLevel="0" collapsed="false">
      <c r="A739" s="284"/>
      <c r="B739" s="284"/>
      <c r="C739" s="284"/>
      <c r="D739" s="284"/>
      <c r="E739" s="284"/>
      <c r="F739" s="284"/>
      <c r="G739" s="284"/>
    </row>
    <row r="740" customFormat="false" ht="14.25" hidden="false" customHeight="false" outlineLevel="0" collapsed="false">
      <c r="A740" s="284"/>
      <c r="B740" s="284"/>
      <c r="C740" s="284"/>
      <c r="D740" s="284"/>
      <c r="E740" s="284"/>
      <c r="F740" s="284"/>
      <c r="G740" s="284"/>
    </row>
    <row r="741" customFormat="false" ht="14.25" hidden="false" customHeight="false" outlineLevel="0" collapsed="false">
      <c r="A741" s="284"/>
      <c r="B741" s="284"/>
      <c r="C741" s="284"/>
      <c r="D741" s="284"/>
      <c r="E741" s="284"/>
      <c r="F741" s="284"/>
      <c r="G741" s="284"/>
    </row>
    <row r="742" customFormat="false" ht="14.25" hidden="false" customHeight="false" outlineLevel="0" collapsed="false">
      <c r="A742" s="284"/>
      <c r="B742" s="284"/>
      <c r="C742" s="284"/>
      <c r="D742" s="284"/>
      <c r="E742" s="284"/>
      <c r="F742" s="284"/>
      <c r="G742" s="284"/>
    </row>
    <row r="743" customFormat="false" ht="14.25" hidden="false" customHeight="false" outlineLevel="0" collapsed="false">
      <c r="A743" s="284"/>
      <c r="B743" s="284"/>
      <c r="C743" s="284"/>
      <c r="D743" s="284"/>
      <c r="E743" s="284"/>
      <c r="F743" s="284"/>
      <c r="G743" s="284"/>
    </row>
    <row r="744" customFormat="false" ht="14.25" hidden="false" customHeight="false" outlineLevel="0" collapsed="false">
      <c r="A744" s="284"/>
      <c r="B744" s="284"/>
      <c r="C744" s="284"/>
      <c r="D744" s="284"/>
      <c r="E744" s="284"/>
      <c r="F744" s="284"/>
      <c r="G744" s="284"/>
    </row>
    <row r="745" customFormat="false" ht="14.25" hidden="false" customHeight="false" outlineLevel="0" collapsed="false">
      <c r="A745" s="284"/>
      <c r="B745" s="284"/>
      <c r="C745" s="284"/>
      <c r="D745" s="284"/>
      <c r="E745" s="284"/>
      <c r="F745" s="284"/>
      <c r="G745" s="284"/>
    </row>
    <row r="746" customFormat="false" ht="14.25" hidden="false" customHeight="false" outlineLevel="0" collapsed="false">
      <c r="A746" s="284"/>
      <c r="B746" s="284"/>
      <c r="C746" s="284"/>
      <c r="D746" s="284"/>
      <c r="E746" s="284"/>
      <c r="F746" s="284"/>
      <c r="G746" s="284"/>
    </row>
    <row r="747" customFormat="false" ht="14.25" hidden="false" customHeight="false" outlineLevel="0" collapsed="false">
      <c r="A747" s="284"/>
      <c r="B747" s="284"/>
      <c r="C747" s="284"/>
      <c r="D747" s="284"/>
      <c r="E747" s="284"/>
      <c r="F747" s="284"/>
      <c r="G747" s="284"/>
    </row>
    <row r="748" customFormat="false" ht="14.25" hidden="false" customHeight="false" outlineLevel="0" collapsed="false">
      <c r="A748" s="284"/>
      <c r="B748" s="284"/>
      <c r="C748" s="284"/>
      <c r="D748" s="284"/>
      <c r="E748" s="284"/>
      <c r="F748" s="284"/>
      <c r="G748" s="284"/>
    </row>
    <row r="749" customFormat="false" ht="14.25" hidden="false" customHeight="false" outlineLevel="0" collapsed="false">
      <c r="A749" s="284"/>
      <c r="B749" s="284"/>
      <c r="C749" s="284"/>
      <c r="D749" s="284"/>
      <c r="E749" s="284"/>
      <c r="F749" s="284"/>
      <c r="G749" s="284"/>
    </row>
    <row r="750" customFormat="false" ht="14.25" hidden="false" customHeight="false" outlineLevel="0" collapsed="false">
      <c r="A750" s="284"/>
      <c r="B750" s="284"/>
      <c r="C750" s="284"/>
      <c r="D750" s="284"/>
      <c r="E750" s="284"/>
      <c r="F750" s="284"/>
      <c r="G750" s="284"/>
    </row>
    <row r="751" customFormat="false" ht="14.25" hidden="false" customHeight="false" outlineLevel="0" collapsed="false">
      <c r="A751" s="284"/>
      <c r="B751" s="284"/>
      <c r="C751" s="284"/>
      <c r="D751" s="284"/>
      <c r="E751" s="284"/>
      <c r="F751" s="284"/>
      <c r="G751" s="284"/>
    </row>
    <row r="752" customFormat="false" ht="14.25" hidden="false" customHeight="false" outlineLevel="0" collapsed="false">
      <c r="A752" s="284"/>
      <c r="B752" s="284"/>
      <c r="C752" s="284"/>
      <c r="D752" s="284"/>
      <c r="E752" s="284"/>
      <c r="F752" s="284"/>
      <c r="G752" s="284"/>
    </row>
    <row r="753" customFormat="false" ht="14.25" hidden="false" customHeight="false" outlineLevel="0" collapsed="false">
      <c r="A753" s="284"/>
      <c r="B753" s="284"/>
      <c r="C753" s="284"/>
      <c r="D753" s="284"/>
      <c r="E753" s="284"/>
      <c r="F753" s="284"/>
      <c r="G753" s="284"/>
    </row>
    <row r="754" customFormat="false" ht="14.25" hidden="false" customHeight="false" outlineLevel="0" collapsed="false">
      <c r="A754" s="284"/>
      <c r="B754" s="284"/>
      <c r="C754" s="284"/>
      <c r="D754" s="284"/>
      <c r="E754" s="284"/>
      <c r="F754" s="284"/>
      <c r="G754" s="284"/>
    </row>
    <row r="755" customFormat="false" ht="14.25" hidden="false" customHeight="false" outlineLevel="0" collapsed="false">
      <c r="A755" s="284"/>
      <c r="B755" s="284"/>
      <c r="C755" s="284"/>
      <c r="D755" s="284"/>
      <c r="E755" s="284"/>
      <c r="F755" s="284"/>
      <c r="G755" s="284"/>
    </row>
    <row r="756" customFormat="false" ht="14.25" hidden="false" customHeight="false" outlineLevel="0" collapsed="false">
      <c r="A756" s="284"/>
      <c r="B756" s="284"/>
      <c r="C756" s="284"/>
      <c r="D756" s="284"/>
      <c r="E756" s="284"/>
      <c r="F756" s="284"/>
      <c r="G756" s="284"/>
    </row>
    <row r="757" customFormat="false" ht="14.25" hidden="false" customHeight="false" outlineLevel="0" collapsed="false">
      <c r="A757" s="284"/>
      <c r="B757" s="284"/>
      <c r="C757" s="284"/>
      <c r="D757" s="284"/>
      <c r="E757" s="284"/>
      <c r="F757" s="284"/>
      <c r="G757" s="284"/>
    </row>
    <row r="758" customFormat="false" ht="14.25" hidden="false" customHeight="false" outlineLevel="0" collapsed="false">
      <c r="A758" s="284"/>
      <c r="B758" s="284"/>
      <c r="C758" s="284"/>
      <c r="D758" s="284"/>
      <c r="E758" s="284"/>
      <c r="F758" s="284"/>
      <c r="G758" s="284"/>
    </row>
    <row r="759" customFormat="false" ht="14.25" hidden="false" customHeight="false" outlineLevel="0" collapsed="false">
      <c r="A759" s="284"/>
      <c r="B759" s="284"/>
      <c r="C759" s="284"/>
      <c r="D759" s="284"/>
      <c r="E759" s="284"/>
      <c r="F759" s="284"/>
      <c r="G759" s="284"/>
    </row>
    <row r="760" customFormat="false" ht="14.25" hidden="false" customHeight="false" outlineLevel="0" collapsed="false">
      <c r="A760" s="284"/>
      <c r="B760" s="284"/>
      <c r="C760" s="284"/>
      <c r="D760" s="284"/>
      <c r="E760" s="284"/>
      <c r="F760" s="284"/>
      <c r="G760" s="284"/>
    </row>
    <row r="761" customFormat="false" ht="14.25" hidden="false" customHeight="false" outlineLevel="0" collapsed="false">
      <c r="A761" s="284"/>
      <c r="B761" s="284"/>
      <c r="C761" s="284"/>
      <c r="D761" s="284"/>
      <c r="E761" s="284"/>
      <c r="F761" s="284"/>
      <c r="G761" s="284"/>
    </row>
    <row r="762" customFormat="false" ht="14.25" hidden="false" customHeight="false" outlineLevel="0" collapsed="false">
      <c r="A762" s="284"/>
      <c r="B762" s="284"/>
      <c r="C762" s="284"/>
      <c r="D762" s="284"/>
      <c r="E762" s="284"/>
      <c r="F762" s="284"/>
      <c r="G762" s="284"/>
    </row>
    <row r="763" customFormat="false" ht="14.25" hidden="false" customHeight="false" outlineLevel="0" collapsed="false">
      <c r="A763" s="284"/>
      <c r="B763" s="284"/>
      <c r="C763" s="284"/>
      <c r="D763" s="284"/>
      <c r="E763" s="284"/>
      <c r="F763" s="284"/>
      <c r="G763" s="284"/>
    </row>
    <row r="764" customFormat="false" ht="14.25" hidden="false" customHeight="false" outlineLevel="0" collapsed="false">
      <c r="A764" s="284"/>
      <c r="B764" s="284"/>
      <c r="C764" s="284"/>
      <c r="D764" s="284"/>
      <c r="E764" s="284"/>
      <c r="F764" s="284"/>
      <c r="G764" s="284"/>
    </row>
    <row r="765" customFormat="false" ht="14.25" hidden="false" customHeight="false" outlineLevel="0" collapsed="false">
      <c r="A765" s="284"/>
      <c r="B765" s="284"/>
      <c r="C765" s="284"/>
      <c r="D765" s="284"/>
      <c r="E765" s="284"/>
      <c r="F765" s="284"/>
      <c r="G765" s="284"/>
    </row>
    <row r="766" customFormat="false" ht="14.25" hidden="false" customHeight="false" outlineLevel="0" collapsed="false">
      <c r="A766" s="284"/>
      <c r="B766" s="284"/>
      <c r="C766" s="284"/>
      <c r="D766" s="284"/>
      <c r="E766" s="284"/>
      <c r="F766" s="284"/>
      <c r="G766" s="284"/>
    </row>
    <row r="767" customFormat="false" ht="14.25" hidden="false" customHeight="false" outlineLevel="0" collapsed="false">
      <c r="A767" s="284"/>
      <c r="B767" s="284"/>
      <c r="C767" s="284"/>
      <c r="D767" s="284"/>
      <c r="E767" s="284"/>
      <c r="F767" s="284"/>
      <c r="G767" s="284"/>
    </row>
    <row r="768" customFormat="false" ht="14.25" hidden="false" customHeight="false" outlineLevel="0" collapsed="false">
      <c r="A768" s="284"/>
      <c r="B768" s="284"/>
      <c r="C768" s="284"/>
      <c r="D768" s="284"/>
      <c r="E768" s="284"/>
      <c r="F768" s="284"/>
      <c r="G768" s="284"/>
    </row>
    <row r="769" customFormat="false" ht="14.25" hidden="false" customHeight="false" outlineLevel="0" collapsed="false">
      <c r="A769" s="284"/>
      <c r="B769" s="284"/>
      <c r="C769" s="284"/>
      <c r="D769" s="284"/>
      <c r="E769" s="284"/>
      <c r="F769" s="284"/>
      <c r="G769" s="284"/>
    </row>
    <row r="770" customFormat="false" ht="14.25" hidden="false" customHeight="false" outlineLevel="0" collapsed="false">
      <c r="A770" s="284"/>
      <c r="B770" s="284"/>
      <c r="C770" s="284"/>
      <c r="D770" s="284"/>
      <c r="E770" s="284"/>
      <c r="F770" s="284"/>
      <c r="G770" s="284"/>
    </row>
    <row r="771" customFormat="false" ht="14.25" hidden="false" customHeight="false" outlineLevel="0" collapsed="false">
      <c r="A771" s="284"/>
      <c r="B771" s="284"/>
      <c r="C771" s="284"/>
      <c r="D771" s="284"/>
      <c r="E771" s="284"/>
      <c r="F771" s="284"/>
      <c r="G771" s="284"/>
    </row>
    <row r="772" customFormat="false" ht="14.25" hidden="false" customHeight="false" outlineLevel="0" collapsed="false">
      <c r="A772" s="284"/>
      <c r="B772" s="284"/>
      <c r="C772" s="284"/>
      <c r="D772" s="284"/>
      <c r="E772" s="284"/>
      <c r="F772" s="284"/>
      <c r="G772" s="284"/>
    </row>
    <row r="773" customFormat="false" ht="14.25" hidden="false" customHeight="false" outlineLevel="0" collapsed="false">
      <c r="A773" s="284"/>
      <c r="B773" s="284"/>
      <c r="C773" s="284"/>
      <c r="D773" s="284"/>
      <c r="E773" s="284"/>
      <c r="F773" s="284"/>
      <c r="G773" s="284"/>
    </row>
    <row r="774" customFormat="false" ht="14.25" hidden="false" customHeight="false" outlineLevel="0" collapsed="false">
      <c r="A774" s="284"/>
      <c r="B774" s="284"/>
      <c r="C774" s="284"/>
      <c r="D774" s="284"/>
      <c r="E774" s="284"/>
      <c r="F774" s="284"/>
      <c r="G774" s="284"/>
    </row>
    <row r="775" customFormat="false" ht="14.25" hidden="false" customHeight="false" outlineLevel="0" collapsed="false">
      <c r="A775" s="284"/>
      <c r="B775" s="284"/>
      <c r="C775" s="284"/>
      <c r="D775" s="284"/>
      <c r="E775" s="284"/>
      <c r="F775" s="284"/>
      <c r="G775" s="284"/>
    </row>
    <row r="776" customFormat="false" ht="14.25" hidden="false" customHeight="false" outlineLevel="0" collapsed="false">
      <c r="A776" s="284"/>
      <c r="B776" s="284"/>
      <c r="C776" s="284"/>
      <c r="D776" s="284"/>
      <c r="E776" s="284"/>
      <c r="F776" s="284"/>
      <c r="G776" s="284"/>
    </row>
    <row r="777" customFormat="false" ht="14.25" hidden="false" customHeight="false" outlineLevel="0" collapsed="false">
      <c r="A777" s="284"/>
      <c r="B777" s="284"/>
      <c r="C777" s="284"/>
      <c r="D777" s="284"/>
      <c r="E777" s="284"/>
      <c r="F777" s="284"/>
      <c r="G777" s="284"/>
    </row>
    <row r="778" customFormat="false" ht="14.25" hidden="false" customHeight="false" outlineLevel="0" collapsed="false">
      <c r="A778" s="284"/>
      <c r="B778" s="284"/>
      <c r="C778" s="284"/>
      <c r="D778" s="284"/>
      <c r="E778" s="284"/>
      <c r="F778" s="284"/>
      <c r="G778" s="284"/>
    </row>
    <row r="779" customFormat="false" ht="14.25" hidden="false" customHeight="false" outlineLevel="0" collapsed="false">
      <c r="A779" s="284"/>
      <c r="B779" s="284"/>
      <c r="C779" s="284"/>
      <c r="D779" s="284"/>
      <c r="E779" s="284"/>
      <c r="F779" s="284"/>
      <c r="G779" s="284"/>
    </row>
    <row r="780" customFormat="false" ht="14.25" hidden="false" customHeight="false" outlineLevel="0" collapsed="false">
      <c r="A780" s="284"/>
      <c r="B780" s="284"/>
      <c r="C780" s="284"/>
      <c r="D780" s="284"/>
      <c r="E780" s="284"/>
      <c r="F780" s="284"/>
      <c r="G780" s="284"/>
    </row>
    <row r="781" customFormat="false" ht="14.25" hidden="false" customHeight="false" outlineLevel="0" collapsed="false">
      <c r="A781" s="284"/>
      <c r="B781" s="284"/>
      <c r="C781" s="284"/>
      <c r="D781" s="284"/>
      <c r="E781" s="284"/>
      <c r="F781" s="284"/>
      <c r="G781" s="284"/>
    </row>
    <row r="782" customFormat="false" ht="14.25" hidden="false" customHeight="false" outlineLevel="0" collapsed="false">
      <c r="A782" s="284"/>
      <c r="B782" s="284"/>
      <c r="C782" s="284"/>
      <c r="D782" s="284"/>
      <c r="E782" s="284"/>
      <c r="F782" s="284"/>
      <c r="G782" s="284"/>
    </row>
    <row r="783" customFormat="false" ht="14.25" hidden="false" customHeight="false" outlineLevel="0" collapsed="false">
      <c r="A783" s="284"/>
      <c r="B783" s="284"/>
      <c r="C783" s="284"/>
      <c r="D783" s="284"/>
      <c r="E783" s="284"/>
      <c r="F783" s="284"/>
      <c r="G783" s="284"/>
    </row>
    <row r="784" customFormat="false" ht="14.25" hidden="false" customHeight="false" outlineLevel="0" collapsed="false">
      <c r="A784" s="284"/>
      <c r="B784" s="284"/>
      <c r="C784" s="284"/>
      <c r="D784" s="284"/>
      <c r="E784" s="284"/>
      <c r="F784" s="284"/>
      <c r="G784" s="284"/>
    </row>
    <row r="785" customFormat="false" ht="14.25" hidden="false" customHeight="false" outlineLevel="0" collapsed="false">
      <c r="A785" s="284"/>
      <c r="B785" s="284"/>
      <c r="C785" s="284"/>
      <c r="D785" s="284"/>
      <c r="E785" s="284"/>
      <c r="F785" s="284"/>
      <c r="G785" s="284"/>
    </row>
    <row r="786" customFormat="false" ht="14.25" hidden="false" customHeight="false" outlineLevel="0" collapsed="false">
      <c r="A786" s="284"/>
      <c r="B786" s="284"/>
      <c r="C786" s="284"/>
      <c r="D786" s="284"/>
      <c r="E786" s="284"/>
      <c r="F786" s="284"/>
      <c r="G786" s="284"/>
    </row>
    <row r="787" customFormat="false" ht="14.25" hidden="false" customHeight="false" outlineLevel="0" collapsed="false">
      <c r="A787" s="284"/>
      <c r="B787" s="284"/>
      <c r="C787" s="284"/>
      <c r="D787" s="284"/>
      <c r="E787" s="284"/>
      <c r="F787" s="284"/>
      <c r="G787" s="284"/>
    </row>
    <row r="788" customFormat="false" ht="14.25" hidden="false" customHeight="false" outlineLevel="0" collapsed="false">
      <c r="A788" s="284"/>
      <c r="B788" s="284"/>
      <c r="C788" s="284"/>
      <c r="D788" s="284"/>
      <c r="E788" s="284"/>
      <c r="F788" s="284"/>
      <c r="G788" s="284"/>
    </row>
    <row r="789" customFormat="false" ht="14.25" hidden="false" customHeight="false" outlineLevel="0" collapsed="false">
      <c r="A789" s="284"/>
      <c r="B789" s="284"/>
      <c r="C789" s="284"/>
      <c r="D789" s="284"/>
      <c r="E789" s="284"/>
      <c r="F789" s="284"/>
      <c r="G789" s="284"/>
    </row>
    <row r="790" customFormat="false" ht="14.25" hidden="false" customHeight="false" outlineLevel="0" collapsed="false">
      <c r="A790" s="284"/>
      <c r="B790" s="284"/>
      <c r="C790" s="284"/>
      <c r="D790" s="284"/>
      <c r="E790" s="284"/>
      <c r="F790" s="284"/>
      <c r="G790" s="284"/>
    </row>
    <row r="791" customFormat="false" ht="14.25" hidden="false" customHeight="false" outlineLevel="0" collapsed="false">
      <c r="A791" s="284"/>
      <c r="B791" s="284"/>
      <c r="C791" s="284"/>
      <c r="D791" s="284"/>
      <c r="E791" s="284"/>
      <c r="F791" s="284"/>
      <c r="G791" s="284"/>
    </row>
    <row r="792" customFormat="false" ht="14.25" hidden="false" customHeight="false" outlineLevel="0" collapsed="false">
      <c r="A792" s="284"/>
      <c r="B792" s="284"/>
      <c r="C792" s="284"/>
      <c r="D792" s="284"/>
      <c r="E792" s="284"/>
      <c r="F792" s="284"/>
      <c r="G792" s="284"/>
    </row>
    <row r="793" customFormat="false" ht="14.25" hidden="false" customHeight="false" outlineLevel="0" collapsed="false">
      <c r="A793" s="284"/>
      <c r="B793" s="284"/>
      <c r="C793" s="284"/>
      <c r="D793" s="284"/>
      <c r="E793" s="284"/>
      <c r="F793" s="284"/>
      <c r="G793" s="284"/>
    </row>
    <row r="794" customFormat="false" ht="14.25" hidden="false" customHeight="false" outlineLevel="0" collapsed="false">
      <c r="A794" s="284"/>
      <c r="B794" s="284"/>
      <c r="C794" s="284"/>
      <c r="D794" s="284"/>
      <c r="E794" s="284"/>
      <c r="F794" s="284"/>
      <c r="G794" s="284"/>
    </row>
    <row r="795" customFormat="false" ht="14.25" hidden="false" customHeight="false" outlineLevel="0" collapsed="false">
      <c r="A795" s="284"/>
      <c r="B795" s="284"/>
      <c r="C795" s="284"/>
      <c r="D795" s="284"/>
      <c r="E795" s="284"/>
      <c r="F795" s="284"/>
      <c r="G795" s="284"/>
    </row>
    <row r="796" customFormat="false" ht="14.25" hidden="false" customHeight="false" outlineLevel="0" collapsed="false">
      <c r="A796" s="284"/>
      <c r="B796" s="284"/>
      <c r="C796" s="284"/>
      <c r="D796" s="284"/>
      <c r="E796" s="284"/>
      <c r="F796" s="284"/>
      <c r="G796" s="284"/>
    </row>
    <row r="797" customFormat="false" ht="14.25" hidden="false" customHeight="false" outlineLevel="0" collapsed="false">
      <c r="A797" s="284"/>
      <c r="B797" s="284"/>
      <c r="C797" s="284"/>
      <c r="D797" s="284"/>
      <c r="E797" s="284"/>
      <c r="F797" s="284"/>
      <c r="G797" s="284"/>
    </row>
    <row r="798" customFormat="false" ht="14.25" hidden="false" customHeight="false" outlineLevel="0" collapsed="false">
      <c r="A798" s="284"/>
      <c r="B798" s="284"/>
      <c r="C798" s="284"/>
      <c r="D798" s="284"/>
      <c r="E798" s="284"/>
      <c r="F798" s="284"/>
      <c r="G798" s="284"/>
    </row>
    <row r="799" customFormat="false" ht="14.25" hidden="false" customHeight="false" outlineLevel="0" collapsed="false">
      <c r="A799" s="284"/>
      <c r="B799" s="284"/>
      <c r="C799" s="284"/>
      <c r="D799" s="284"/>
      <c r="E799" s="284"/>
      <c r="F799" s="284"/>
      <c r="G799" s="284"/>
    </row>
    <row r="800" customFormat="false" ht="14.25" hidden="false" customHeight="false" outlineLevel="0" collapsed="false">
      <c r="A800" s="284"/>
      <c r="B800" s="284"/>
      <c r="C800" s="284"/>
      <c r="D800" s="284"/>
      <c r="E800" s="284"/>
      <c r="F800" s="284"/>
      <c r="G800" s="284"/>
    </row>
    <row r="801" customFormat="false" ht="14.25" hidden="false" customHeight="false" outlineLevel="0" collapsed="false">
      <c r="A801" s="284"/>
      <c r="B801" s="284"/>
      <c r="C801" s="284"/>
      <c r="D801" s="284"/>
      <c r="E801" s="284"/>
      <c r="F801" s="284"/>
      <c r="G801" s="284"/>
    </row>
    <row r="802" customFormat="false" ht="14.25" hidden="false" customHeight="false" outlineLevel="0" collapsed="false">
      <c r="A802" s="284"/>
      <c r="B802" s="284"/>
      <c r="C802" s="284"/>
      <c r="D802" s="284"/>
      <c r="E802" s="284"/>
      <c r="F802" s="284"/>
      <c r="G802" s="284"/>
    </row>
    <row r="803" customFormat="false" ht="14.25" hidden="false" customHeight="false" outlineLevel="0" collapsed="false">
      <c r="A803" s="284"/>
      <c r="B803" s="284"/>
      <c r="C803" s="284"/>
      <c r="D803" s="284"/>
      <c r="E803" s="284"/>
      <c r="F803" s="284"/>
      <c r="G803" s="284"/>
    </row>
    <row r="804" customFormat="false" ht="14.25" hidden="false" customHeight="false" outlineLevel="0" collapsed="false">
      <c r="A804" s="284"/>
      <c r="B804" s="284"/>
      <c r="C804" s="284"/>
      <c r="D804" s="284"/>
      <c r="E804" s="284"/>
      <c r="F804" s="284"/>
      <c r="G804" s="284"/>
    </row>
    <row r="805" customFormat="false" ht="14.25" hidden="false" customHeight="false" outlineLevel="0" collapsed="false">
      <c r="A805" s="284"/>
      <c r="B805" s="284"/>
      <c r="C805" s="284"/>
      <c r="D805" s="284"/>
      <c r="E805" s="284"/>
      <c r="F805" s="284"/>
      <c r="G805" s="284"/>
    </row>
    <row r="806" customFormat="false" ht="14.25" hidden="false" customHeight="false" outlineLevel="0" collapsed="false">
      <c r="A806" s="284"/>
      <c r="B806" s="284"/>
      <c r="C806" s="284"/>
      <c r="D806" s="284"/>
      <c r="E806" s="284"/>
      <c r="F806" s="284"/>
      <c r="G806" s="284"/>
    </row>
    <row r="807" customFormat="false" ht="14.25" hidden="false" customHeight="false" outlineLevel="0" collapsed="false">
      <c r="A807" s="284"/>
      <c r="B807" s="284"/>
      <c r="C807" s="284"/>
      <c r="D807" s="284"/>
      <c r="E807" s="284"/>
      <c r="F807" s="284"/>
      <c r="G807" s="284"/>
    </row>
    <row r="808" customFormat="false" ht="14.25" hidden="false" customHeight="false" outlineLevel="0" collapsed="false">
      <c r="A808" s="284"/>
      <c r="B808" s="284"/>
      <c r="C808" s="284"/>
      <c r="D808" s="284"/>
      <c r="E808" s="284"/>
      <c r="F808" s="284"/>
      <c r="G808" s="284"/>
    </row>
    <row r="809" customFormat="false" ht="14.25" hidden="false" customHeight="false" outlineLevel="0" collapsed="false">
      <c r="A809" s="284"/>
      <c r="B809" s="284"/>
      <c r="C809" s="284"/>
      <c r="D809" s="284"/>
      <c r="E809" s="284"/>
      <c r="F809" s="284"/>
      <c r="G809" s="284"/>
    </row>
    <row r="810" customFormat="false" ht="14.25" hidden="false" customHeight="false" outlineLevel="0" collapsed="false">
      <c r="A810" s="284"/>
      <c r="B810" s="284"/>
      <c r="C810" s="284"/>
      <c r="D810" s="284"/>
      <c r="E810" s="284"/>
      <c r="F810" s="284"/>
      <c r="G810" s="284"/>
    </row>
    <row r="811" customFormat="false" ht="14.25" hidden="false" customHeight="false" outlineLevel="0" collapsed="false">
      <c r="A811" s="284"/>
      <c r="B811" s="284"/>
      <c r="C811" s="284"/>
      <c r="D811" s="284"/>
      <c r="E811" s="284"/>
      <c r="F811" s="284"/>
      <c r="G811" s="284"/>
    </row>
    <row r="812" customFormat="false" ht="14.25" hidden="false" customHeight="false" outlineLevel="0" collapsed="false">
      <c r="A812" s="284"/>
      <c r="B812" s="284"/>
      <c r="C812" s="284"/>
      <c r="D812" s="284"/>
      <c r="E812" s="284"/>
      <c r="F812" s="284"/>
      <c r="G812" s="284"/>
    </row>
    <row r="813" customFormat="false" ht="14.25" hidden="false" customHeight="false" outlineLevel="0" collapsed="false">
      <c r="A813" s="284"/>
      <c r="B813" s="284"/>
      <c r="C813" s="284"/>
      <c r="D813" s="284"/>
      <c r="E813" s="284"/>
      <c r="F813" s="284"/>
      <c r="G813" s="284"/>
    </row>
    <row r="814" customFormat="false" ht="14.25" hidden="false" customHeight="false" outlineLevel="0" collapsed="false">
      <c r="A814" s="284"/>
      <c r="B814" s="284"/>
      <c r="C814" s="284"/>
      <c r="D814" s="284"/>
      <c r="E814" s="284"/>
      <c r="F814" s="284"/>
      <c r="G814" s="284"/>
    </row>
    <row r="815" customFormat="false" ht="14.25" hidden="false" customHeight="false" outlineLevel="0" collapsed="false">
      <c r="A815" s="284"/>
      <c r="B815" s="284"/>
      <c r="C815" s="284"/>
      <c r="D815" s="284"/>
      <c r="E815" s="284"/>
      <c r="F815" s="284"/>
      <c r="G815" s="284"/>
    </row>
    <row r="816" customFormat="false" ht="14.25" hidden="false" customHeight="false" outlineLevel="0" collapsed="false">
      <c r="A816" s="284"/>
      <c r="B816" s="284"/>
      <c r="C816" s="284"/>
      <c r="D816" s="284"/>
      <c r="E816" s="284"/>
      <c r="F816" s="284"/>
      <c r="G816" s="284"/>
    </row>
    <row r="817" customFormat="false" ht="14.25" hidden="false" customHeight="false" outlineLevel="0" collapsed="false">
      <c r="A817" s="284"/>
      <c r="B817" s="284"/>
      <c r="C817" s="284"/>
      <c r="D817" s="284"/>
      <c r="E817" s="284"/>
      <c r="F817" s="284"/>
      <c r="G817" s="284"/>
    </row>
    <row r="818" customFormat="false" ht="14.25" hidden="false" customHeight="false" outlineLevel="0" collapsed="false">
      <c r="A818" s="284"/>
      <c r="B818" s="284"/>
      <c r="C818" s="284"/>
      <c r="D818" s="284"/>
      <c r="E818" s="284"/>
      <c r="F818" s="284"/>
      <c r="G818" s="284"/>
    </row>
    <row r="819" customFormat="false" ht="14.25" hidden="false" customHeight="false" outlineLevel="0" collapsed="false">
      <c r="A819" s="284"/>
      <c r="B819" s="284"/>
      <c r="C819" s="284"/>
      <c r="D819" s="284"/>
      <c r="E819" s="284"/>
      <c r="F819" s="284"/>
      <c r="G819" s="284"/>
    </row>
    <row r="820" customFormat="false" ht="14.25" hidden="false" customHeight="false" outlineLevel="0" collapsed="false">
      <c r="A820" s="284"/>
      <c r="B820" s="284"/>
      <c r="C820" s="284"/>
      <c r="D820" s="284"/>
      <c r="E820" s="284"/>
      <c r="F820" s="284"/>
      <c r="G820" s="284"/>
    </row>
    <row r="821" customFormat="false" ht="14.25" hidden="false" customHeight="false" outlineLevel="0" collapsed="false">
      <c r="A821" s="284"/>
      <c r="B821" s="284"/>
      <c r="C821" s="284"/>
      <c r="D821" s="284"/>
      <c r="E821" s="284"/>
      <c r="F821" s="284"/>
      <c r="G821" s="284"/>
    </row>
    <row r="822" customFormat="false" ht="14.25" hidden="false" customHeight="false" outlineLevel="0" collapsed="false">
      <c r="A822" s="284"/>
      <c r="B822" s="284"/>
      <c r="C822" s="284"/>
      <c r="D822" s="284"/>
      <c r="E822" s="284"/>
      <c r="F822" s="284"/>
      <c r="G822" s="284"/>
    </row>
    <row r="823" customFormat="false" ht="14.25" hidden="false" customHeight="false" outlineLevel="0" collapsed="false">
      <c r="A823" s="284"/>
      <c r="B823" s="284"/>
      <c r="C823" s="284"/>
      <c r="D823" s="284"/>
      <c r="E823" s="284"/>
      <c r="F823" s="284"/>
      <c r="G823" s="284"/>
    </row>
    <row r="824" customFormat="false" ht="14.25" hidden="false" customHeight="false" outlineLevel="0" collapsed="false">
      <c r="A824" s="284"/>
      <c r="B824" s="284"/>
      <c r="C824" s="284"/>
      <c r="D824" s="284"/>
      <c r="E824" s="284"/>
      <c r="F824" s="284"/>
      <c r="G824" s="284"/>
    </row>
    <row r="825" customFormat="false" ht="14.25" hidden="false" customHeight="false" outlineLevel="0" collapsed="false">
      <c r="A825" s="284"/>
      <c r="B825" s="284"/>
      <c r="C825" s="284"/>
      <c r="D825" s="284"/>
      <c r="E825" s="284"/>
      <c r="F825" s="284"/>
      <c r="G825" s="284"/>
    </row>
    <row r="826" customFormat="false" ht="14.25" hidden="false" customHeight="false" outlineLevel="0" collapsed="false">
      <c r="A826" s="284"/>
      <c r="B826" s="284"/>
      <c r="C826" s="284"/>
      <c r="D826" s="284"/>
      <c r="E826" s="284"/>
      <c r="F826" s="284"/>
      <c r="G826" s="284"/>
    </row>
    <row r="827" customFormat="false" ht="14.25" hidden="false" customHeight="false" outlineLevel="0" collapsed="false">
      <c r="A827" s="284"/>
      <c r="B827" s="284"/>
      <c r="C827" s="284"/>
      <c r="D827" s="284"/>
      <c r="E827" s="284"/>
      <c r="F827" s="284"/>
      <c r="G827" s="284"/>
    </row>
    <row r="828" customFormat="false" ht="14.25" hidden="false" customHeight="false" outlineLevel="0" collapsed="false">
      <c r="A828" s="284"/>
      <c r="B828" s="284"/>
      <c r="C828" s="284"/>
      <c r="D828" s="284"/>
      <c r="E828" s="284"/>
      <c r="F828" s="284"/>
      <c r="G828" s="284"/>
    </row>
    <row r="829" customFormat="false" ht="14.25" hidden="false" customHeight="false" outlineLevel="0" collapsed="false">
      <c r="A829" s="284"/>
      <c r="B829" s="284"/>
      <c r="C829" s="284"/>
      <c r="D829" s="284"/>
      <c r="E829" s="284"/>
      <c r="F829" s="284"/>
      <c r="G829" s="284"/>
    </row>
    <row r="830" customFormat="false" ht="14.25" hidden="false" customHeight="false" outlineLevel="0" collapsed="false">
      <c r="A830" s="284"/>
      <c r="B830" s="284"/>
      <c r="C830" s="284"/>
      <c r="D830" s="284"/>
      <c r="E830" s="284"/>
      <c r="F830" s="284"/>
      <c r="G830" s="284"/>
    </row>
    <row r="831" customFormat="false" ht="14.25" hidden="false" customHeight="false" outlineLevel="0" collapsed="false">
      <c r="A831" s="284"/>
      <c r="B831" s="284"/>
      <c r="C831" s="284"/>
      <c r="D831" s="284"/>
      <c r="E831" s="284"/>
      <c r="F831" s="284"/>
      <c r="G831" s="284"/>
    </row>
    <row r="832" customFormat="false" ht="14.25" hidden="false" customHeight="false" outlineLevel="0" collapsed="false">
      <c r="A832" s="284"/>
      <c r="B832" s="284"/>
      <c r="C832" s="284"/>
      <c r="D832" s="284"/>
      <c r="E832" s="284"/>
      <c r="F832" s="284"/>
      <c r="G832" s="284"/>
    </row>
    <row r="833" customFormat="false" ht="14.25" hidden="false" customHeight="false" outlineLevel="0" collapsed="false">
      <c r="A833" s="284"/>
      <c r="B833" s="284"/>
      <c r="C833" s="284"/>
      <c r="D833" s="284"/>
      <c r="E833" s="284"/>
      <c r="F833" s="284"/>
      <c r="G833" s="284"/>
    </row>
    <row r="834" customFormat="false" ht="14.25" hidden="false" customHeight="false" outlineLevel="0" collapsed="false">
      <c r="A834" s="284"/>
      <c r="B834" s="284"/>
      <c r="C834" s="284"/>
      <c r="D834" s="284"/>
      <c r="E834" s="284"/>
      <c r="F834" s="284"/>
      <c r="G834" s="284"/>
    </row>
    <row r="835" customFormat="false" ht="14.25" hidden="false" customHeight="false" outlineLevel="0" collapsed="false">
      <c r="A835" s="284"/>
      <c r="B835" s="284"/>
      <c r="C835" s="284"/>
      <c r="D835" s="284"/>
      <c r="E835" s="284"/>
      <c r="F835" s="284"/>
      <c r="G835" s="284"/>
    </row>
    <row r="836" customFormat="false" ht="14.25" hidden="false" customHeight="false" outlineLevel="0" collapsed="false">
      <c r="A836" s="284"/>
      <c r="B836" s="284"/>
      <c r="C836" s="284"/>
      <c r="D836" s="284"/>
      <c r="E836" s="284"/>
      <c r="F836" s="284"/>
      <c r="G836" s="284"/>
    </row>
    <row r="837" customFormat="false" ht="14.25" hidden="false" customHeight="false" outlineLevel="0" collapsed="false">
      <c r="A837" s="284"/>
      <c r="B837" s="284"/>
      <c r="C837" s="284"/>
      <c r="D837" s="284"/>
      <c r="E837" s="284"/>
      <c r="F837" s="284"/>
      <c r="G837" s="284"/>
    </row>
    <row r="838" customFormat="false" ht="14.25" hidden="false" customHeight="false" outlineLevel="0" collapsed="false">
      <c r="A838" s="284"/>
      <c r="B838" s="284"/>
      <c r="C838" s="284"/>
      <c r="D838" s="284"/>
      <c r="E838" s="284"/>
      <c r="F838" s="284"/>
      <c r="G838" s="284"/>
    </row>
    <row r="839" customFormat="false" ht="14.25" hidden="false" customHeight="false" outlineLevel="0" collapsed="false">
      <c r="A839" s="284"/>
      <c r="B839" s="284"/>
      <c r="C839" s="284"/>
      <c r="D839" s="284"/>
      <c r="E839" s="284"/>
      <c r="F839" s="284"/>
      <c r="G839" s="284"/>
    </row>
    <row r="840" customFormat="false" ht="14.25" hidden="false" customHeight="false" outlineLevel="0" collapsed="false">
      <c r="A840" s="284"/>
      <c r="B840" s="284"/>
      <c r="C840" s="284"/>
      <c r="D840" s="284"/>
      <c r="E840" s="284"/>
      <c r="F840" s="284"/>
      <c r="G840" s="284"/>
    </row>
    <row r="841" customFormat="false" ht="14.25" hidden="false" customHeight="false" outlineLevel="0" collapsed="false">
      <c r="A841" s="284"/>
      <c r="B841" s="284"/>
      <c r="C841" s="284"/>
      <c r="D841" s="284"/>
      <c r="E841" s="284"/>
      <c r="F841" s="284"/>
      <c r="G841" s="284"/>
    </row>
    <row r="842" customFormat="false" ht="14.25" hidden="false" customHeight="false" outlineLevel="0" collapsed="false">
      <c r="A842" s="284"/>
      <c r="B842" s="284"/>
      <c r="C842" s="284"/>
      <c r="D842" s="284"/>
      <c r="E842" s="284"/>
      <c r="F842" s="284"/>
      <c r="G842" s="284"/>
    </row>
    <row r="843" customFormat="false" ht="14.25" hidden="false" customHeight="false" outlineLevel="0" collapsed="false">
      <c r="A843" s="284"/>
      <c r="B843" s="284"/>
      <c r="C843" s="284"/>
      <c r="D843" s="284"/>
      <c r="E843" s="284"/>
      <c r="F843" s="284"/>
      <c r="G843" s="284"/>
    </row>
    <row r="844" customFormat="false" ht="14.25" hidden="false" customHeight="false" outlineLevel="0" collapsed="false">
      <c r="A844" s="284"/>
      <c r="B844" s="284"/>
      <c r="C844" s="284"/>
      <c r="D844" s="284"/>
      <c r="E844" s="284"/>
      <c r="F844" s="284"/>
      <c r="G844" s="284"/>
    </row>
    <row r="845" customFormat="false" ht="14.25" hidden="false" customHeight="false" outlineLevel="0" collapsed="false">
      <c r="A845" s="284"/>
      <c r="B845" s="284"/>
      <c r="C845" s="284"/>
      <c r="D845" s="284"/>
      <c r="E845" s="284"/>
      <c r="F845" s="284"/>
      <c r="G845" s="284"/>
    </row>
    <row r="846" customFormat="false" ht="14.25" hidden="false" customHeight="false" outlineLevel="0" collapsed="false">
      <c r="A846" s="284"/>
      <c r="B846" s="284"/>
      <c r="C846" s="284"/>
      <c r="D846" s="284"/>
      <c r="E846" s="284"/>
      <c r="F846" s="284"/>
      <c r="G846" s="284"/>
    </row>
    <row r="847" customFormat="false" ht="14.25" hidden="false" customHeight="false" outlineLevel="0" collapsed="false">
      <c r="A847" s="284"/>
      <c r="B847" s="284"/>
      <c r="C847" s="284"/>
      <c r="D847" s="284"/>
      <c r="E847" s="284"/>
      <c r="F847" s="284"/>
      <c r="G847" s="284"/>
    </row>
    <row r="848" customFormat="false" ht="14.25" hidden="false" customHeight="false" outlineLevel="0" collapsed="false">
      <c r="A848" s="284"/>
      <c r="B848" s="284"/>
      <c r="C848" s="284"/>
      <c r="D848" s="284"/>
      <c r="E848" s="284"/>
      <c r="F848" s="284"/>
      <c r="G848" s="284"/>
    </row>
    <row r="849" customFormat="false" ht="14.25" hidden="false" customHeight="false" outlineLevel="0" collapsed="false">
      <c r="A849" s="284"/>
      <c r="B849" s="284"/>
      <c r="C849" s="284"/>
      <c r="D849" s="284"/>
      <c r="E849" s="284"/>
      <c r="F849" s="284"/>
      <c r="G849" s="284"/>
    </row>
    <row r="850" customFormat="false" ht="14.25" hidden="false" customHeight="false" outlineLevel="0" collapsed="false">
      <c r="A850" s="284"/>
      <c r="B850" s="284"/>
      <c r="C850" s="284"/>
      <c r="D850" s="284"/>
      <c r="E850" s="284"/>
      <c r="F850" s="284"/>
      <c r="G850" s="284"/>
    </row>
    <row r="851" customFormat="false" ht="14.25" hidden="false" customHeight="false" outlineLevel="0" collapsed="false">
      <c r="A851" s="284"/>
      <c r="B851" s="284"/>
      <c r="C851" s="284"/>
      <c r="D851" s="284"/>
      <c r="E851" s="284"/>
      <c r="F851" s="284"/>
      <c r="G851" s="284"/>
    </row>
    <row r="852" customFormat="false" ht="14.25" hidden="false" customHeight="false" outlineLevel="0" collapsed="false">
      <c r="A852" s="284"/>
      <c r="B852" s="284"/>
      <c r="C852" s="284"/>
      <c r="D852" s="284"/>
      <c r="E852" s="284"/>
      <c r="F852" s="284"/>
      <c r="G852" s="284"/>
    </row>
    <row r="853" customFormat="false" ht="14.25" hidden="false" customHeight="false" outlineLevel="0" collapsed="false">
      <c r="A853" s="284"/>
      <c r="B853" s="284"/>
      <c r="C853" s="284"/>
      <c r="D853" s="284"/>
      <c r="E853" s="284"/>
      <c r="F853" s="284"/>
      <c r="G853" s="284"/>
    </row>
    <row r="854" customFormat="false" ht="14.25" hidden="false" customHeight="false" outlineLevel="0" collapsed="false">
      <c r="A854" s="284"/>
      <c r="B854" s="284"/>
      <c r="C854" s="284"/>
      <c r="D854" s="284"/>
      <c r="E854" s="284"/>
      <c r="F854" s="284"/>
      <c r="G854" s="284"/>
    </row>
    <row r="855" customFormat="false" ht="14.25" hidden="false" customHeight="false" outlineLevel="0" collapsed="false">
      <c r="A855" s="284"/>
      <c r="B855" s="284"/>
      <c r="C855" s="284"/>
      <c r="D855" s="284"/>
      <c r="E855" s="284"/>
      <c r="F855" s="284"/>
      <c r="G855" s="284"/>
    </row>
    <row r="856" customFormat="false" ht="14.25" hidden="false" customHeight="false" outlineLevel="0" collapsed="false">
      <c r="A856" s="284"/>
      <c r="B856" s="284"/>
      <c r="C856" s="284"/>
      <c r="D856" s="284"/>
      <c r="E856" s="284"/>
      <c r="F856" s="284"/>
      <c r="G856" s="284"/>
    </row>
    <row r="857" customFormat="false" ht="14.25" hidden="false" customHeight="false" outlineLevel="0" collapsed="false">
      <c r="A857" s="284"/>
      <c r="B857" s="284"/>
      <c r="C857" s="284"/>
      <c r="D857" s="284"/>
      <c r="E857" s="284"/>
      <c r="F857" s="284"/>
      <c r="G857" s="284"/>
    </row>
    <row r="858" customFormat="false" ht="14.25" hidden="false" customHeight="false" outlineLevel="0" collapsed="false">
      <c r="A858" s="284"/>
      <c r="B858" s="284"/>
      <c r="C858" s="284"/>
      <c r="D858" s="284"/>
      <c r="E858" s="284"/>
      <c r="F858" s="284"/>
      <c r="G858" s="284"/>
    </row>
    <row r="859" customFormat="false" ht="14.25" hidden="false" customHeight="false" outlineLevel="0" collapsed="false">
      <c r="A859" s="284"/>
      <c r="B859" s="284"/>
      <c r="C859" s="284"/>
      <c r="D859" s="284"/>
      <c r="E859" s="284"/>
      <c r="F859" s="284"/>
      <c r="G859" s="284"/>
    </row>
    <row r="860" customFormat="false" ht="14.25" hidden="false" customHeight="false" outlineLevel="0" collapsed="false">
      <c r="A860" s="284"/>
      <c r="B860" s="284"/>
      <c r="C860" s="284"/>
      <c r="D860" s="284"/>
      <c r="E860" s="284"/>
      <c r="F860" s="284"/>
      <c r="G860" s="284"/>
    </row>
    <row r="861" customFormat="false" ht="14.25" hidden="false" customHeight="false" outlineLevel="0" collapsed="false">
      <c r="A861" s="284"/>
      <c r="B861" s="284"/>
      <c r="C861" s="284"/>
      <c r="D861" s="284"/>
      <c r="E861" s="284"/>
      <c r="F861" s="284"/>
      <c r="G861" s="284"/>
    </row>
    <row r="862" customFormat="false" ht="14.25" hidden="false" customHeight="false" outlineLevel="0" collapsed="false">
      <c r="A862" s="284"/>
      <c r="B862" s="284"/>
      <c r="C862" s="284"/>
      <c r="D862" s="284"/>
      <c r="E862" s="284"/>
      <c r="F862" s="284"/>
      <c r="G862" s="284"/>
    </row>
    <row r="863" customFormat="false" ht="14.25" hidden="false" customHeight="false" outlineLevel="0" collapsed="false">
      <c r="A863" s="284"/>
      <c r="B863" s="284"/>
      <c r="C863" s="284"/>
      <c r="D863" s="284"/>
      <c r="E863" s="284"/>
      <c r="F863" s="284"/>
      <c r="G863" s="284"/>
    </row>
    <row r="864" customFormat="false" ht="14.25" hidden="false" customHeight="false" outlineLevel="0" collapsed="false">
      <c r="A864" s="284"/>
      <c r="B864" s="284"/>
      <c r="C864" s="284"/>
      <c r="D864" s="284"/>
      <c r="E864" s="284"/>
      <c r="F864" s="284"/>
      <c r="G864" s="284"/>
    </row>
    <row r="865" customFormat="false" ht="14.25" hidden="false" customHeight="false" outlineLevel="0" collapsed="false">
      <c r="A865" s="284"/>
      <c r="B865" s="284"/>
      <c r="C865" s="284"/>
      <c r="D865" s="284"/>
      <c r="E865" s="284"/>
      <c r="F865" s="284"/>
      <c r="G865" s="284"/>
    </row>
    <row r="866" customFormat="false" ht="14.25" hidden="false" customHeight="false" outlineLevel="0" collapsed="false">
      <c r="A866" s="284"/>
      <c r="B866" s="284"/>
      <c r="C866" s="284"/>
      <c r="D866" s="284"/>
      <c r="E866" s="284"/>
      <c r="F866" s="284"/>
      <c r="G866" s="284"/>
    </row>
    <row r="867" customFormat="false" ht="14.25" hidden="false" customHeight="false" outlineLevel="0" collapsed="false">
      <c r="A867" s="284"/>
      <c r="B867" s="284"/>
      <c r="C867" s="284"/>
      <c r="D867" s="284"/>
      <c r="E867" s="284"/>
      <c r="F867" s="284"/>
      <c r="G867" s="284"/>
    </row>
    <row r="868" customFormat="false" ht="14.25" hidden="false" customHeight="false" outlineLevel="0" collapsed="false">
      <c r="A868" s="284"/>
      <c r="B868" s="284"/>
      <c r="C868" s="284"/>
      <c r="D868" s="284"/>
      <c r="E868" s="284"/>
      <c r="F868" s="284"/>
      <c r="G868" s="284"/>
    </row>
    <row r="869" customFormat="false" ht="14.25" hidden="false" customHeight="false" outlineLevel="0" collapsed="false">
      <c r="A869" s="284"/>
      <c r="B869" s="284"/>
      <c r="C869" s="284"/>
      <c r="D869" s="284"/>
      <c r="E869" s="284"/>
      <c r="F869" s="284"/>
      <c r="G869" s="284"/>
    </row>
    <row r="870" customFormat="false" ht="14.25" hidden="false" customHeight="false" outlineLevel="0" collapsed="false">
      <c r="A870" s="284"/>
      <c r="B870" s="284"/>
      <c r="C870" s="284"/>
      <c r="D870" s="284"/>
      <c r="E870" s="284"/>
      <c r="F870" s="284"/>
      <c r="G870" s="284"/>
    </row>
    <row r="871" customFormat="false" ht="14.25" hidden="false" customHeight="false" outlineLevel="0" collapsed="false">
      <c r="A871" s="284"/>
      <c r="B871" s="284"/>
      <c r="C871" s="284"/>
      <c r="D871" s="284"/>
      <c r="E871" s="284"/>
      <c r="F871" s="284"/>
      <c r="G871" s="284"/>
    </row>
    <row r="872" customFormat="false" ht="14.25" hidden="false" customHeight="false" outlineLevel="0" collapsed="false">
      <c r="A872" s="284"/>
      <c r="B872" s="284"/>
      <c r="C872" s="284"/>
      <c r="D872" s="284"/>
      <c r="E872" s="284"/>
      <c r="F872" s="284"/>
      <c r="G872" s="284"/>
    </row>
    <row r="873" customFormat="false" ht="14.25" hidden="false" customHeight="false" outlineLevel="0" collapsed="false">
      <c r="A873" s="284"/>
      <c r="B873" s="284"/>
      <c r="C873" s="284"/>
      <c r="D873" s="284"/>
      <c r="E873" s="284"/>
      <c r="F873" s="284"/>
      <c r="G873" s="284"/>
    </row>
    <row r="874" customFormat="false" ht="14.25" hidden="false" customHeight="false" outlineLevel="0" collapsed="false">
      <c r="A874" s="284"/>
      <c r="B874" s="284"/>
      <c r="C874" s="284"/>
      <c r="D874" s="284"/>
      <c r="E874" s="284"/>
      <c r="F874" s="284"/>
      <c r="G874" s="284"/>
    </row>
    <row r="875" customFormat="false" ht="14.25" hidden="false" customHeight="false" outlineLevel="0" collapsed="false">
      <c r="A875" s="284"/>
      <c r="B875" s="284"/>
      <c r="C875" s="284"/>
      <c r="D875" s="284"/>
      <c r="E875" s="284"/>
      <c r="F875" s="284"/>
      <c r="G875" s="284"/>
    </row>
    <row r="876" customFormat="false" ht="14.25" hidden="false" customHeight="false" outlineLevel="0" collapsed="false">
      <c r="A876" s="284"/>
      <c r="B876" s="284"/>
      <c r="C876" s="284"/>
      <c r="D876" s="284"/>
      <c r="E876" s="284"/>
      <c r="F876" s="284"/>
      <c r="G876" s="284"/>
    </row>
    <row r="877" customFormat="false" ht="14.25" hidden="false" customHeight="false" outlineLevel="0" collapsed="false">
      <c r="A877" s="284"/>
      <c r="B877" s="284"/>
      <c r="C877" s="284"/>
      <c r="D877" s="284"/>
      <c r="E877" s="284"/>
      <c r="F877" s="284"/>
      <c r="G877" s="284"/>
    </row>
    <row r="878" customFormat="false" ht="14.25" hidden="false" customHeight="false" outlineLevel="0" collapsed="false">
      <c r="A878" s="284"/>
      <c r="B878" s="284"/>
      <c r="C878" s="284"/>
      <c r="D878" s="284"/>
      <c r="E878" s="284"/>
      <c r="F878" s="284"/>
      <c r="G878" s="284"/>
    </row>
    <row r="879" customFormat="false" ht="14.25" hidden="false" customHeight="false" outlineLevel="0" collapsed="false">
      <c r="A879" s="284"/>
      <c r="B879" s="284"/>
      <c r="C879" s="284"/>
      <c r="D879" s="284"/>
      <c r="E879" s="284"/>
      <c r="F879" s="284"/>
      <c r="G879" s="284"/>
    </row>
    <row r="880" customFormat="false" ht="14.25" hidden="false" customHeight="false" outlineLevel="0" collapsed="false">
      <c r="A880" s="284"/>
      <c r="B880" s="284"/>
      <c r="C880" s="284"/>
      <c r="D880" s="284"/>
      <c r="E880" s="284"/>
      <c r="F880" s="284"/>
      <c r="G880" s="284"/>
    </row>
    <row r="881" customFormat="false" ht="14.25" hidden="false" customHeight="false" outlineLevel="0" collapsed="false">
      <c r="A881" s="284"/>
      <c r="B881" s="284"/>
      <c r="C881" s="284"/>
      <c r="D881" s="284"/>
      <c r="E881" s="284"/>
      <c r="F881" s="284"/>
      <c r="G881" s="284"/>
    </row>
    <row r="882" customFormat="false" ht="14.25" hidden="false" customHeight="false" outlineLevel="0" collapsed="false">
      <c r="A882" s="284"/>
      <c r="B882" s="284"/>
      <c r="C882" s="284"/>
      <c r="D882" s="284"/>
      <c r="E882" s="284"/>
      <c r="F882" s="284"/>
      <c r="G882" s="284"/>
    </row>
    <row r="883" customFormat="false" ht="14.25" hidden="false" customHeight="false" outlineLevel="0" collapsed="false">
      <c r="A883" s="284"/>
      <c r="B883" s="284"/>
      <c r="C883" s="284"/>
      <c r="D883" s="284"/>
      <c r="E883" s="284"/>
      <c r="F883" s="284"/>
      <c r="G883" s="284"/>
    </row>
    <row r="884" customFormat="false" ht="14.25" hidden="false" customHeight="false" outlineLevel="0" collapsed="false">
      <c r="A884" s="284"/>
      <c r="B884" s="284"/>
      <c r="C884" s="284"/>
      <c r="D884" s="284"/>
      <c r="E884" s="284"/>
      <c r="F884" s="284"/>
      <c r="G884" s="284"/>
    </row>
    <row r="885" customFormat="false" ht="14.25" hidden="false" customHeight="false" outlineLevel="0" collapsed="false">
      <c r="A885" s="284"/>
      <c r="B885" s="284"/>
      <c r="C885" s="284"/>
      <c r="D885" s="284"/>
      <c r="E885" s="284"/>
      <c r="F885" s="284"/>
      <c r="G885" s="284"/>
    </row>
    <row r="886" customFormat="false" ht="14.25" hidden="false" customHeight="false" outlineLevel="0" collapsed="false">
      <c r="A886" s="284"/>
      <c r="B886" s="284"/>
      <c r="C886" s="284"/>
      <c r="D886" s="284"/>
      <c r="E886" s="284"/>
      <c r="F886" s="284"/>
      <c r="G886" s="284"/>
    </row>
    <row r="887" customFormat="false" ht="14.25" hidden="false" customHeight="false" outlineLevel="0" collapsed="false">
      <c r="A887" s="284"/>
      <c r="B887" s="284"/>
      <c r="C887" s="284"/>
      <c r="D887" s="284"/>
      <c r="E887" s="284"/>
      <c r="F887" s="284"/>
      <c r="G887" s="284"/>
    </row>
    <row r="888" customFormat="false" ht="14.25" hidden="false" customHeight="false" outlineLevel="0" collapsed="false">
      <c r="A888" s="284"/>
      <c r="B888" s="284"/>
      <c r="C888" s="284"/>
      <c r="D888" s="284"/>
      <c r="E888" s="284"/>
      <c r="F888" s="284"/>
      <c r="G888" s="284"/>
    </row>
    <row r="889" customFormat="false" ht="14.25" hidden="false" customHeight="false" outlineLevel="0" collapsed="false">
      <c r="A889" s="284"/>
      <c r="B889" s="284"/>
      <c r="C889" s="284"/>
      <c r="D889" s="284"/>
      <c r="E889" s="284"/>
      <c r="F889" s="284"/>
      <c r="G889" s="284"/>
    </row>
    <row r="890" customFormat="false" ht="14.25" hidden="false" customHeight="false" outlineLevel="0" collapsed="false">
      <c r="A890" s="284"/>
      <c r="B890" s="284"/>
      <c r="C890" s="284"/>
      <c r="D890" s="284"/>
      <c r="E890" s="284"/>
      <c r="F890" s="284"/>
      <c r="G890" s="284"/>
    </row>
    <row r="891" customFormat="false" ht="14.25" hidden="false" customHeight="false" outlineLevel="0" collapsed="false">
      <c r="A891" s="284"/>
      <c r="B891" s="284"/>
      <c r="C891" s="284"/>
      <c r="D891" s="284"/>
      <c r="E891" s="284"/>
      <c r="F891" s="284"/>
      <c r="G891" s="284"/>
    </row>
    <row r="892" customFormat="false" ht="14.25" hidden="false" customHeight="false" outlineLevel="0" collapsed="false">
      <c r="A892" s="284"/>
      <c r="B892" s="284"/>
      <c r="C892" s="284"/>
      <c r="D892" s="284"/>
      <c r="E892" s="284"/>
      <c r="F892" s="284"/>
      <c r="G892" s="284"/>
    </row>
    <row r="893" customFormat="false" ht="14.25" hidden="false" customHeight="false" outlineLevel="0" collapsed="false">
      <c r="A893" s="284"/>
      <c r="B893" s="284"/>
      <c r="C893" s="284"/>
      <c r="D893" s="284"/>
      <c r="E893" s="284"/>
      <c r="F893" s="284"/>
      <c r="G893" s="284"/>
    </row>
    <row r="894" customFormat="false" ht="14.25" hidden="false" customHeight="false" outlineLevel="0" collapsed="false">
      <c r="A894" s="284"/>
      <c r="B894" s="284"/>
      <c r="C894" s="284"/>
      <c r="D894" s="284"/>
      <c r="E894" s="284"/>
      <c r="F894" s="284"/>
      <c r="G894" s="284"/>
    </row>
    <row r="895" customFormat="false" ht="14.25" hidden="false" customHeight="false" outlineLevel="0" collapsed="false">
      <c r="A895" s="284"/>
      <c r="B895" s="284"/>
      <c r="C895" s="284"/>
      <c r="D895" s="284"/>
      <c r="E895" s="284"/>
      <c r="F895" s="284"/>
      <c r="G895" s="284"/>
    </row>
    <row r="896" customFormat="false" ht="14.25" hidden="false" customHeight="false" outlineLevel="0" collapsed="false">
      <c r="A896" s="284"/>
      <c r="B896" s="284"/>
      <c r="C896" s="284"/>
      <c r="D896" s="284"/>
      <c r="E896" s="284"/>
      <c r="F896" s="284"/>
      <c r="G896" s="284"/>
    </row>
    <row r="897" customFormat="false" ht="14.25" hidden="false" customHeight="false" outlineLevel="0" collapsed="false">
      <c r="A897" s="284"/>
      <c r="B897" s="284"/>
      <c r="C897" s="284"/>
      <c r="D897" s="284"/>
      <c r="E897" s="284"/>
      <c r="F897" s="284"/>
      <c r="G897" s="284"/>
    </row>
    <row r="898" customFormat="false" ht="14.25" hidden="false" customHeight="false" outlineLevel="0" collapsed="false">
      <c r="A898" s="284"/>
      <c r="B898" s="284"/>
      <c r="C898" s="284"/>
      <c r="D898" s="284"/>
      <c r="E898" s="284"/>
      <c r="F898" s="284"/>
      <c r="G898" s="284"/>
    </row>
    <row r="899" customFormat="false" ht="14.25" hidden="false" customHeight="false" outlineLevel="0" collapsed="false">
      <c r="A899" s="284"/>
      <c r="B899" s="284"/>
      <c r="C899" s="284"/>
      <c r="D899" s="284"/>
      <c r="E899" s="284"/>
      <c r="F899" s="284"/>
      <c r="G899" s="284"/>
    </row>
    <row r="900" customFormat="false" ht="14.25" hidden="false" customHeight="false" outlineLevel="0" collapsed="false">
      <c r="A900" s="284"/>
      <c r="B900" s="284"/>
      <c r="C900" s="284"/>
      <c r="D900" s="284"/>
      <c r="E900" s="284"/>
      <c r="F900" s="284"/>
      <c r="G900" s="284"/>
    </row>
    <row r="901" customFormat="false" ht="14.25" hidden="false" customHeight="false" outlineLevel="0" collapsed="false">
      <c r="A901" s="284"/>
      <c r="B901" s="284"/>
      <c r="C901" s="284"/>
      <c r="D901" s="284"/>
      <c r="E901" s="284"/>
      <c r="F901" s="284"/>
      <c r="G901" s="284"/>
    </row>
    <row r="902" customFormat="false" ht="14.25" hidden="false" customHeight="false" outlineLevel="0" collapsed="false">
      <c r="A902" s="284"/>
      <c r="B902" s="284"/>
      <c r="C902" s="284"/>
      <c r="D902" s="284"/>
      <c r="E902" s="284"/>
      <c r="F902" s="284"/>
      <c r="G902" s="284"/>
    </row>
    <row r="903" customFormat="false" ht="14.25" hidden="false" customHeight="false" outlineLevel="0" collapsed="false">
      <c r="A903" s="284"/>
      <c r="B903" s="284"/>
      <c r="C903" s="284"/>
      <c r="D903" s="284"/>
      <c r="E903" s="284"/>
      <c r="F903" s="284"/>
      <c r="G903" s="284"/>
    </row>
    <row r="904" customFormat="false" ht="14.25" hidden="false" customHeight="false" outlineLevel="0" collapsed="false">
      <c r="A904" s="284"/>
      <c r="B904" s="284"/>
      <c r="C904" s="284"/>
      <c r="D904" s="284"/>
      <c r="E904" s="284"/>
      <c r="F904" s="284"/>
      <c r="G904" s="284"/>
    </row>
    <row r="905" customFormat="false" ht="14.25" hidden="false" customHeight="false" outlineLevel="0" collapsed="false">
      <c r="A905" s="284"/>
      <c r="B905" s="284"/>
      <c r="C905" s="284"/>
      <c r="D905" s="284"/>
      <c r="E905" s="284"/>
      <c r="F905" s="284"/>
      <c r="G905" s="284"/>
    </row>
    <row r="906" customFormat="false" ht="14.25" hidden="false" customHeight="false" outlineLevel="0" collapsed="false">
      <c r="A906" s="284"/>
      <c r="B906" s="284"/>
      <c r="C906" s="284"/>
      <c r="D906" s="284"/>
      <c r="E906" s="284"/>
      <c r="F906" s="284"/>
      <c r="G906" s="284"/>
    </row>
    <row r="907" customFormat="false" ht="14.25" hidden="false" customHeight="false" outlineLevel="0" collapsed="false">
      <c r="A907" s="284"/>
      <c r="B907" s="284"/>
      <c r="C907" s="284"/>
      <c r="D907" s="284"/>
      <c r="E907" s="284"/>
      <c r="F907" s="284"/>
      <c r="G907" s="284"/>
    </row>
    <row r="908" customFormat="false" ht="14.25" hidden="false" customHeight="false" outlineLevel="0" collapsed="false">
      <c r="A908" s="284"/>
      <c r="B908" s="284"/>
      <c r="C908" s="284"/>
      <c r="D908" s="284"/>
      <c r="E908" s="284"/>
      <c r="F908" s="284"/>
      <c r="G908" s="284"/>
    </row>
    <row r="909" customFormat="false" ht="14.25" hidden="false" customHeight="false" outlineLevel="0" collapsed="false">
      <c r="A909" s="284"/>
      <c r="B909" s="284"/>
      <c r="C909" s="284"/>
      <c r="D909" s="284"/>
      <c r="E909" s="284"/>
      <c r="F909" s="284"/>
      <c r="G909" s="284"/>
    </row>
    <row r="910" customFormat="false" ht="14.25" hidden="false" customHeight="false" outlineLevel="0" collapsed="false">
      <c r="A910" s="284"/>
      <c r="B910" s="284"/>
      <c r="C910" s="284"/>
      <c r="D910" s="284"/>
      <c r="E910" s="284"/>
      <c r="F910" s="284"/>
      <c r="G910" s="284"/>
    </row>
    <row r="911" customFormat="false" ht="14.25" hidden="false" customHeight="false" outlineLevel="0" collapsed="false">
      <c r="A911" s="284"/>
      <c r="B911" s="284"/>
      <c r="C911" s="284"/>
      <c r="D911" s="284"/>
      <c r="E911" s="284"/>
      <c r="F911" s="284"/>
      <c r="G911" s="284"/>
    </row>
    <row r="912" customFormat="false" ht="14.25" hidden="false" customHeight="false" outlineLevel="0" collapsed="false">
      <c r="A912" s="284"/>
      <c r="B912" s="284"/>
      <c r="C912" s="284"/>
      <c r="D912" s="284"/>
      <c r="E912" s="284"/>
      <c r="F912" s="284"/>
      <c r="G912" s="284"/>
    </row>
    <row r="913" customFormat="false" ht="14.25" hidden="false" customHeight="false" outlineLevel="0" collapsed="false">
      <c r="A913" s="284"/>
      <c r="B913" s="284"/>
      <c r="C913" s="284"/>
      <c r="D913" s="284"/>
      <c r="E913" s="284"/>
      <c r="F913" s="284"/>
      <c r="G913" s="284"/>
    </row>
    <row r="914" customFormat="false" ht="14.25" hidden="false" customHeight="false" outlineLevel="0" collapsed="false">
      <c r="A914" s="284"/>
      <c r="B914" s="284"/>
      <c r="C914" s="284"/>
      <c r="D914" s="284"/>
      <c r="E914" s="284"/>
      <c r="F914" s="284"/>
      <c r="G914" s="284"/>
    </row>
    <row r="915" customFormat="false" ht="14.25" hidden="false" customHeight="false" outlineLevel="0" collapsed="false">
      <c r="A915" s="284"/>
      <c r="B915" s="284"/>
      <c r="C915" s="284"/>
      <c r="D915" s="284"/>
      <c r="E915" s="284"/>
      <c r="F915" s="284"/>
      <c r="G915" s="284"/>
    </row>
    <row r="916" customFormat="false" ht="14.25" hidden="false" customHeight="false" outlineLevel="0" collapsed="false">
      <c r="A916" s="284"/>
      <c r="B916" s="284"/>
      <c r="C916" s="284"/>
      <c r="D916" s="284"/>
      <c r="E916" s="284"/>
      <c r="F916" s="284"/>
      <c r="G916" s="284"/>
    </row>
    <row r="917" customFormat="false" ht="14.25" hidden="false" customHeight="false" outlineLevel="0" collapsed="false">
      <c r="A917" s="284"/>
      <c r="B917" s="284"/>
      <c r="C917" s="284"/>
      <c r="D917" s="284"/>
      <c r="E917" s="284"/>
      <c r="F917" s="284"/>
      <c r="G917" s="284"/>
    </row>
    <row r="918" customFormat="false" ht="14.25" hidden="false" customHeight="false" outlineLevel="0" collapsed="false">
      <c r="A918" s="284"/>
      <c r="B918" s="284"/>
      <c r="C918" s="284"/>
      <c r="D918" s="284"/>
      <c r="E918" s="284"/>
      <c r="F918" s="284"/>
      <c r="G918" s="284"/>
    </row>
    <row r="919" customFormat="false" ht="14.25" hidden="false" customHeight="false" outlineLevel="0" collapsed="false">
      <c r="A919" s="284"/>
      <c r="B919" s="284"/>
      <c r="C919" s="284"/>
      <c r="D919" s="284"/>
      <c r="E919" s="284"/>
      <c r="F919" s="284"/>
      <c r="G919" s="284"/>
    </row>
    <row r="920" customFormat="false" ht="14.25" hidden="false" customHeight="false" outlineLevel="0" collapsed="false">
      <c r="A920" s="284"/>
      <c r="B920" s="284"/>
      <c r="C920" s="284"/>
      <c r="D920" s="284"/>
      <c r="E920" s="284"/>
      <c r="F920" s="284"/>
      <c r="G920" s="284"/>
    </row>
    <row r="921" customFormat="false" ht="14.25" hidden="false" customHeight="false" outlineLevel="0" collapsed="false">
      <c r="A921" s="284"/>
      <c r="B921" s="284"/>
      <c r="C921" s="284"/>
      <c r="D921" s="284"/>
      <c r="E921" s="284"/>
      <c r="F921" s="284"/>
      <c r="G921" s="284"/>
    </row>
    <row r="922" customFormat="false" ht="14.25" hidden="false" customHeight="false" outlineLevel="0" collapsed="false">
      <c r="A922" s="284"/>
      <c r="B922" s="284"/>
      <c r="C922" s="284"/>
      <c r="D922" s="284"/>
      <c r="E922" s="284"/>
      <c r="F922" s="284"/>
      <c r="G922" s="284"/>
    </row>
    <row r="923" customFormat="false" ht="14.25" hidden="false" customHeight="false" outlineLevel="0" collapsed="false">
      <c r="A923" s="284"/>
      <c r="B923" s="284"/>
      <c r="C923" s="284"/>
      <c r="D923" s="284"/>
      <c r="E923" s="284"/>
      <c r="F923" s="284"/>
      <c r="G923" s="284"/>
    </row>
    <row r="924" customFormat="false" ht="14.25" hidden="false" customHeight="false" outlineLevel="0" collapsed="false">
      <c r="A924" s="284"/>
      <c r="B924" s="284"/>
      <c r="C924" s="284"/>
      <c r="D924" s="284"/>
      <c r="E924" s="284"/>
      <c r="F924" s="284"/>
      <c r="G924" s="284"/>
    </row>
    <row r="925" customFormat="false" ht="14.25" hidden="false" customHeight="false" outlineLevel="0" collapsed="false">
      <c r="A925" s="284"/>
      <c r="B925" s="284"/>
      <c r="C925" s="284"/>
      <c r="D925" s="284"/>
      <c r="E925" s="284"/>
      <c r="F925" s="284"/>
      <c r="G925" s="284"/>
    </row>
    <row r="926" customFormat="false" ht="14.25" hidden="false" customHeight="false" outlineLevel="0" collapsed="false">
      <c r="A926" s="284"/>
      <c r="B926" s="284"/>
      <c r="C926" s="284"/>
      <c r="D926" s="284"/>
      <c r="E926" s="284"/>
      <c r="F926" s="284"/>
      <c r="G926" s="284"/>
    </row>
    <row r="927" customFormat="false" ht="14.25" hidden="false" customHeight="false" outlineLevel="0" collapsed="false">
      <c r="A927" s="284"/>
      <c r="B927" s="284"/>
      <c r="C927" s="284"/>
      <c r="D927" s="284"/>
      <c r="E927" s="284"/>
      <c r="F927" s="284"/>
      <c r="G927" s="284"/>
    </row>
    <row r="928" customFormat="false" ht="14.25" hidden="false" customHeight="false" outlineLevel="0" collapsed="false">
      <c r="A928" s="284"/>
      <c r="B928" s="284"/>
      <c r="C928" s="284"/>
      <c r="D928" s="284"/>
      <c r="E928" s="284"/>
      <c r="F928" s="284"/>
      <c r="G928" s="284"/>
    </row>
    <row r="929" customFormat="false" ht="14.25" hidden="false" customHeight="false" outlineLevel="0" collapsed="false">
      <c r="A929" s="284"/>
      <c r="B929" s="284"/>
      <c r="C929" s="284"/>
      <c r="D929" s="284"/>
      <c r="E929" s="284"/>
      <c r="F929" s="284"/>
      <c r="G929" s="284"/>
    </row>
    <row r="930" customFormat="false" ht="14.25" hidden="false" customHeight="false" outlineLevel="0" collapsed="false">
      <c r="A930" s="284"/>
      <c r="B930" s="284"/>
      <c r="C930" s="284"/>
      <c r="D930" s="284"/>
      <c r="E930" s="284"/>
      <c r="F930" s="284"/>
      <c r="G930" s="284"/>
    </row>
    <row r="931" customFormat="false" ht="14.25" hidden="false" customHeight="false" outlineLevel="0" collapsed="false">
      <c r="A931" s="284"/>
      <c r="B931" s="284"/>
      <c r="C931" s="284"/>
      <c r="D931" s="284"/>
      <c r="E931" s="284"/>
      <c r="F931" s="284"/>
      <c r="G931" s="284"/>
    </row>
    <row r="932" customFormat="false" ht="14.25" hidden="false" customHeight="false" outlineLevel="0" collapsed="false">
      <c r="A932" s="284"/>
      <c r="B932" s="284"/>
      <c r="C932" s="284"/>
      <c r="D932" s="284"/>
      <c r="E932" s="284"/>
      <c r="F932" s="284"/>
      <c r="G932" s="284"/>
    </row>
    <row r="933" customFormat="false" ht="14.25" hidden="false" customHeight="false" outlineLevel="0" collapsed="false">
      <c r="A933" s="284"/>
      <c r="B933" s="284"/>
      <c r="C933" s="284"/>
      <c r="D933" s="284"/>
      <c r="E933" s="284"/>
      <c r="F933" s="284"/>
      <c r="G933" s="284"/>
    </row>
    <row r="934" customFormat="false" ht="14.25" hidden="false" customHeight="false" outlineLevel="0" collapsed="false">
      <c r="A934" s="284"/>
      <c r="B934" s="284"/>
      <c r="C934" s="284"/>
      <c r="D934" s="284"/>
      <c r="E934" s="284"/>
      <c r="F934" s="284"/>
      <c r="G934" s="284"/>
    </row>
    <row r="935" customFormat="false" ht="14.25" hidden="false" customHeight="false" outlineLevel="0" collapsed="false">
      <c r="A935" s="284"/>
      <c r="B935" s="284"/>
      <c r="C935" s="284"/>
      <c r="D935" s="284"/>
      <c r="E935" s="284"/>
      <c r="F935" s="284"/>
      <c r="G935" s="284"/>
    </row>
    <row r="936" customFormat="false" ht="14.25" hidden="false" customHeight="false" outlineLevel="0" collapsed="false">
      <c r="A936" s="284"/>
      <c r="B936" s="284"/>
      <c r="C936" s="284"/>
      <c r="D936" s="284"/>
      <c r="E936" s="284"/>
      <c r="F936" s="284"/>
      <c r="G936" s="284"/>
    </row>
    <row r="937" customFormat="false" ht="14.25" hidden="false" customHeight="false" outlineLevel="0" collapsed="false">
      <c r="A937" s="284"/>
      <c r="B937" s="284"/>
      <c r="C937" s="284"/>
      <c r="D937" s="284"/>
      <c r="E937" s="284"/>
      <c r="F937" s="284"/>
      <c r="G937" s="284"/>
    </row>
    <row r="938" customFormat="false" ht="14.25" hidden="false" customHeight="false" outlineLevel="0" collapsed="false">
      <c r="A938" s="284"/>
      <c r="B938" s="284"/>
      <c r="C938" s="284"/>
      <c r="D938" s="284"/>
      <c r="E938" s="284"/>
      <c r="F938" s="284"/>
      <c r="G938" s="284"/>
    </row>
    <row r="939" customFormat="false" ht="14.25" hidden="false" customHeight="false" outlineLevel="0" collapsed="false">
      <c r="A939" s="284"/>
      <c r="B939" s="284"/>
      <c r="C939" s="284"/>
      <c r="D939" s="284"/>
      <c r="E939" s="284"/>
      <c r="F939" s="284"/>
      <c r="G939" s="284"/>
    </row>
    <row r="940" customFormat="false" ht="14.25" hidden="false" customHeight="false" outlineLevel="0" collapsed="false">
      <c r="A940" s="284"/>
      <c r="B940" s="284"/>
      <c r="C940" s="284"/>
      <c r="D940" s="284"/>
      <c r="E940" s="284"/>
      <c r="F940" s="284"/>
      <c r="G940" s="284"/>
    </row>
    <row r="941" customFormat="false" ht="14.25" hidden="false" customHeight="false" outlineLevel="0" collapsed="false">
      <c r="A941" s="284"/>
      <c r="B941" s="284"/>
      <c r="C941" s="284"/>
      <c r="D941" s="284"/>
      <c r="E941" s="284"/>
      <c r="F941" s="284"/>
      <c r="G941" s="284"/>
    </row>
    <row r="942" customFormat="false" ht="14.25" hidden="false" customHeight="false" outlineLevel="0" collapsed="false">
      <c r="A942" s="284"/>
      <c r="B942" s="284"/>
      <c r="C942" s="284"/>
      <c r="D942" s="284"/>
      <c r="E942" s="284"/>
      <c r="F942" s="284"/>
      <c r="G942" s="284"/>
    </row>
    <row r="943" customFormat="false" ht="14.25" hidden="false" customHeight="false" outlineLevel="0" collapsed="false">
      <c r="A943" s="284"/>
      <c r="B943" s="284"/>
      <c r="C943" s="284"/>
      <c r="D943" s="284"/>
      <c r="E943" s="284"/>
      <c r="F943" s="284"/>
      <c r="G943" s="284"/>
    </row>
    <row r="944" customFormat="false" ht="14.25" hidden="false" customHeight="false" outlineLevel="0" collapsed="false">
      <c r="A944" s="284"/>
      <c r="B944" s="284"/>
      <c r="C944" s="284"/>
      <c r="D944" s="284"/>
      <c r="E944" s="284"/>
      <c r="F944" s="284"/>
      <c r="G944" s="284"/>
    </row>
    <row r="945" customFormat="false" ht="14.25" hidden="false" customHeight="false" outlineLevel="0" collapsed="false">
      <c r="A945" s="284"/>
      <c r="B945" s="284"/>
      <c r="C945" s="284"/>
      <c r="D945" s="284"/>
      <c r="E945" s="284"/>
      <c r="F945" s="284"/>
      <c r="G945" s="284"/>
    </row>
    <row r="946" customFormat="false" ht="14.25" hidden="false" customHeight="false" outlineLevel="0" collapsed="false">
      <c r="A946" s="284"/>
      <c r="B946" s="284"/>
      <c r="C946" s="284"/>
      <c r="D946" s="284"/>
      <c r="E946" s="284"/>
      <c r="F946" s="284"/>
      <c r="G946" s="284"/>
    </row>
    <row r="947" customFormat="false" ht="14.25" hidden="false" customHeight="false" outlineLevel="0" collapsed="false">
      <c r="A947" s="284"/>
      <c r="B947" s="284"/>
      <c r="C947" s="284"/>
      <c r="D947" s="284"/>
      <c r="E947" s="284"/>
      <c r="F947" s="284"/>
      <c r="G947" s="284"/>
    </row>
    <row r="948" customFormat="false" ht="14.25" hidden="false" customHeight="false" outlineLevel="0" collapsed="false">
      <c r="A948" s="284"/>
      <c r="B948" s="284"/>
      <c r="C948" s="284"/>
      <c r="D948" s="284"/>
      <c r="E948" s="284"/>
      <c r="F948" s="284"/>
      <c r="G948" s="284"/>
    </row>
    <row r="949" customFormat="false" ht="14.25" hidden="false" customHeight="false" outlineLevel="0" collapsed="false">
      <c r="A949" s="284"/>
      <c r="B949" s="284"/>
      <c r="C949" s="284"/>
      <c r="D949" s="284"/>
      <c r="E949" s="284"/>
      <c r="F949" s="284"/>
      <c r="G949" s="284"/>
    </row>
    <row r="950" customFormat="false" ht="14.25" hidden="false" customHeight="false" outlineLevel="0" collapsed="false">
      <c r="A950" s="284"/>
      <c r="B950" s="284"/>
      <c r="C950" s="284"/>
      <c r="D950" s="284"/>
      <c r="E950" s="284"/>
      <c r="F950" s="284"/>
      <c r="G950" s="284"/>
    </row>
    <row r="951" customFormat="false" ht="14.25" hidden="false" customHeight="false" outlineLevel="0" collapsed="false">
      <c r="A951" s="284"/>
      <c r="B951" s="284"/>
      <c r="C951" s="284"/>
      <c r="D951" s="284"/>
      <c r="E951" s="284"/>
      <c r="F951" s="284"/>
      <c r="G951" s="284"/>
    </row>
    <row r="952" customFormat="false" ht="14.25" hidden="false" customHeight="false" outlineLevel="0" collapsed="false">
      <c r="A952" s="284"/>
      <c r="B952" s="284"/>
      <c r="C952" s="284"/>
      <c r="D952" s="284"/>
      <c r="E952" s="284"/>
      <c r="F952" s="284"/>
      <c r="G952" s="284"/>
    </row>
    <row r="953" customFormat="false" ht="14.25" hidden="false" customHeight="false" outlineLevel="0" collapsed="false">
      <c r="A953" s="284"/>
      <c r="B953" s="284"/>
      <c r="C953" s="284"/>
      <c r="D953" s="284"/>
      <c r="E953" s="284"/>
      <c r="F953" s="284"/>
      <c r="G953" s="284"/>
    </row>
    <row r="954" customFormat="false" ht="14.25" hidden="false" customHeight="false" outlineLevel="0" collapsed="false">
      <c r="A954" s="284"/>
      <c r="B954" s="284"/>
      <c r="C954" s="284"/>
      <c r="D954" s="284"/>
      <c r="E954" s="284"/>
      <c r="F954" s="284"/>
      <c r="G954" s="284"/>
    </row>
    <row r="955" customFormat="false" ht="14.25" hidden="false" customHeight="false" outlineLevel="0" collapsed="false">
      <c r="A955" s="284"/>
      <c r="B955" s="284"/>
      <c r="C955" s="284"/>
      <c r="D955" s="284"/>
      <c r="E955" s="284"/>
      <c r="F955" s="284"/>
      <c r="G955" s="284"/>
    </row>
    <row r="956" customFormat="false" ht="14.25" hidden="false" customHeight="false" outlineLevel="0" collapsed="false">
      <c r="A956" s="284"/>
      <c r="B956" s="284"/>
      <c r="C956" s="284"/>
      <c r="D956" s="284"/>
      <c r="E956" s="284"/>
      <c r="F956" s="284"/>
      <c r="G956" s="284"/>
    </row>
    <row r="957" customFormat="false" ht="14.25" hidden="false" customHeight="false" outlineLevel="0" collapsed="false">
      <c r="A957" s="284"/>
      <c r="B957" s="284"/>
      <c r="C957" s="284"/>
      <c r="D957" s="284"/>
      <c r="E957" s="284"/>
      <c r="F957" s="284"/>
      <c r="G957" s="284"/>
    </row>
    <row r="958" customFormat="false" ht="14.25" hidden="false" customHeight="false" outlineLevel="0" collapsed="false">
      <c r="A958" s="284"/>
      <c r="B958" s="284"/>
      <c r="C958" s="284"/>
      <c r="D958" s="284"/>
      <c r="E958" s="284"/>
      <c r="F958" s="284"/>
      <c r="G958" s="284"/>
    </row>
    <row r="959" customFormat="false" ht="14.25" hidden="false" customHeight="false" outlineLevel="0" collapsed="false">
      <c r="A959" s="284"/>
      <c r="B959" s="284"/>
      <c r="C959" s="284"/>
      <c r="D959" s="284"/>
      <c r="E959" s="284"/>
      <c r="F959" s="284"/>
      <c r="G959" s="284"/>
    </row>
    <row r="960" customFormat="false" ht="14.25" hidden="false" customHeight="false" outlineLevel="0" collapsed="false">
      <c r="A960" s="284"/>
      <c r="B960" s="284"/>
      <c r="C960" s="284"/>
      <c r="D960" s="284"/>
      <c r="E960" s="284"/>
      <c r="F960" s="284"/>
      <c r="G960" s="284"/>
    </row>
    <row r="961" customFormat="false" ht="14.25" hidden="false" customHeight="false" outlineLevel="0" collapsed="false">
      <c r="A961" s="284"/>
      <c r="B961" s="284"/>
      <c r="C961" s="284"/>
      <c r="D961" s="284"/>
      <c r="E961" s="284"/>
      <c r="F961" s="284"/>
      <c r="G961" s="284"/>
    </row>
    <row r="962" customFormat="false" ht="14.25" hidden="false" customHeight="false" outlineLevel="0" collapsed="false">
      <c r="A962" s="284"/>
      <c r="B962" s="284"/>
      <c r="C962" s="284"/>
      <c r="D962" s="284"/>
      <c r="E962" s="284"/>
      <c r="F962" s="284"/>
      <c r="G962" s="284"/>
    </row>
    <row r="963" customFormat="false" ht="14.25" hidden="false" customHeight="false" outlineLevel="0" collapsed="false">
      <c r="A963" s="284"/>
      <c r="B963" s="284"/>
      <c r="C963" s="284"/>
      <c r="D963" s="284"/>
      <c r="E963" s="284"/>
      <c r="F963" s="284"/>
      <c r="G963" s="284"/>
    </row>
    <row r="964" customFormat="false" ht="14.25" hidden="false" customHeight="false" outlineLevel="0" collapsed="false">
      <c r="A964" s="284"/>
      <c r="B964" s="284"/>
      <c r="C964" s="284"/>
      <c r="D964" s="284"/>
      <c r="E964" s="284"/>
      <c r="F964" s="284"/>
      <c r="G964" s="284"/>
    </row>
    <row r="965" customFormat="false" ht="14.25" hidden="false" customHeight="false" outlineLevel="0" collapsed="false">
      <c r="A965" s="284"/>
      <c r="B965" s="284"/>
      <c r="C965" s="284"/>
      <c r="D965" s="284"/>
      <c r="E965" s="284"/>
      <c r="F965" s="284"/>
      <c r="G965" s="284"/>
    </row>
    <row r="966" customFormat="false" ht="14.25" hidden="false" customHeight="false" outlineLevel="0" collapsed="false">
      <c r="A966" s="284"/>
      <c r="B966" s="284"/>
      <c r="C966" s="284"/>
      <c r="D966" s="284"/>
      <c r="E966" s="284"/>
      <c r="F966" s="284"/>
      <c r="G966" s="284"/>
    </row>
    <row r="967" customFormat="false" ht="14.25" hidden="false" customHeight="false" outlineLevel="0" collapsed="false">
      <c r="A967" s="284"/>
      <c r="B967" s="284"/>
      <c r="C967" s="284"/>
      <c r="D967" s="284"/>
      <c r="E967" s="284"/>
      <c r="F967" s="284"/>
      <c r="G967" s="284"/>
    </row>
    <row r="968" customFormat="false" ht="14.25" hidden="false" customHeight="false" outlineLevel="0" collapsed="false">
      <c r="A968" s="284"/>
      <c r="B968" s="284"/>
      <c r="C968" s="284"/>
      <c r="D968" s="284"/>
      <c r="E968" s="284"/>
      <c r="F968" s="284"/>
      <c r="G968" s="284"/>
    </row>
    <row r="969" customFormat="false" ht="14.25" hidden="false" customHeight="false" outlineLevel="0" collapsed="false">
      <c r="A969" s="284"/>
      <c r="B969" s="284"/>
      <c r="C969" s="284"/>
      <c r="D969" s="284"/>
      <c r="E969" s="284"/>
      <c r="F969" s="284"/>
      <c r="G969" s="284"/>
    </row>
    <row r="970" customFormat="false" ht="14.25" hidden="false" customHeight="false" outlineLevel="0" collapsed="false">
      <c r="A970" s="284"/>
      <c r="B970" s="284"/>
      <c r="C970" s="284"/>
      <c r="D970" s="284"/>
      <c r="E970" s="284"/>
      <c r="F970" s="284"/>
      <c r="G970" s="284"/>
    </row>
    <row r="971" customFormat="false" ht="14.25" hidden="false" customHeight="false" outlineLevel="0" collapsed="false">
      <c r="A971" s="284"/>
      <c r="B971" s="284"/>
      <c r="C971" s="284"/>
      <c r="D971" s="284"/>
      <c r="E971" s="284"/>
      <c r="F971" s="284"/>
      <c r="G971" s="284"/>
    </row>
    <row r="972" customFormat="false" ht="14.25" hidden="false" customHeight="false" outlineLevel="0" collapsed="false">
      <c r="A972" s="284"/>
      <c r="B972" s="284"/>
      <c r="C972" s="284"/>
      <c r="D972" s="284"/>
      <c r="E972" s="284"/>
      <c r="F972" s="284"/>
      <c r="G972" s="284"/>
    </row>
    <row r="973" customFormat="false" ht="14.25" hidden="false" customHeight="false" outlineLevel="0" collapsed="false">
      <c r="A973" s="284"/>
      <c r="B973" s="284"/>
      <c r="C973" s="284"/>
      <c r="D973" s="284"/>
      <c r="E973" s="284"/>
      <c r="F973" s="284"/>
      <c r="G973" s="284"/>
    </row>
    <row r="974" customFormat="false" ht="14.25" hidden="false" customHeight="false" outlineLevel="0" collapsed="false">
      <c r="A974" s="284"/>
      <c r="B974" s="284"/>
      <c r="C974" s="284"/>
      <c r="D974" s="284"/>
      <c r="E974" s="284"/>
      <c r="F974" s="284"/>
      <c r="G974" s="284"/>
    </row>
    <row r="975" customFormat="false" ht="14.25" hidden="false" customHeight="false" outlineLevel="0" collapsed="false">
      <c r="A975" s="284"/>
      <c r="B975" s="284"/>
      <c r="C975" s="284"/>
      <c r="D975" s="284"/>
      <c r="E975" s="284"/>
      <c r="F975" s="284"/>
      <c r="G975" s="284"/>
    </row>
    <row r="976" customFormat="false" ht="14.25" hidden="false" customHeight="false" outlineLevel="0" collapsed="false">
      <c r="A976" s="284"/>
      <c r="B976" s="284"/>
      <c r="C976" s="284"/>
      <c r="D976" s="284"/>
      <c r="E976" s="284"/>
      <c r="F976" s="284"/>
      <c r="G976" s="284"/>
    </row>
    <row r="977" customFormat="false" ht="14.25" hidden="false" customHeight="false" outlineLevel="0" collapsed="false">
      <c r="A977" s="284"/>
      <c r="B977" s="284"/>
      <c r="C977" s="284"/>
      <c r="D977" s="284"/>
      <c r="E977" s="284"/>
      <c r="F977" s="284"/>
      <c r="G977" s="284"/>
    </row>
    <row r="978" customFormat="false" ht="14.25" hidden="false" customHeight="false" outlineLevel="0" collapsed="false">
      <c r="A978" s="284"/>
      <c r="B978" s="284"/>
      <c r="C978" s="284"/>
      <c r="D978" s="284"/>
      <c r="E978" s="284"/>
      <c r="F978" s="284"/>
      <c r="G978" s="284"/>
    </row>
    <row r="979" customFormat="false" ht="14.25" hidden="false" customHeight="false" outlineLevel="0" collapsed="false">
      <c r="A979" s="284"/>
      <c r="B979" s="284"/>
      <c r="C979" s="284"/>
      <c r="D979" s="284"/>
      <c r="E979" s="284"/>
      <c r="F979" s="284"/>
      <c r="G979" s="284"/>
    </row>
    <row r="980" customFormat="false" ht="14.25" hidden="false" customHeight="false" outlineLevel="0" collapsed="false">
      <c r="A980" s="284"/>
      <c r="B980" s="284"/>
      <c r="C980" s="284"/>
      <c r="D980" s="284"/>
      <c r="E980" s="284"/>
      <c r="F980" s="284"/>
      <c r="G980" s="284"/>
    </row>
    <row r="981" customFormat="false" ht="14.25" hidden="false" customHeight="false" outlineLevel="0" collapsed="false">
      <c r="A981" s="284"/>
      <c r="B981" s="284"/>
      <c r="C981" s="284"/>
      <c r="D981" s="284"/>
      <c r="E981" s="284"/>
      <c r="F981" s="284"/>
      <c r="G981" s="284"/>
    </row>
    <row r="982" customFormat="false" ht="14.25" hidden="false" customHeight="false" outlineLevel="0" collapsed="false">
      <c r="A982" s="284"/>
      <c r="B982" s="284"/>
      <c r="C982" s="284"/>
      <c r="D982" s="284"/>
      <c r="E982" s="284"/>
      <c r="F982" s="284"/>
      <c r="G982" s="284"/>
    </row>
    <row r="983" customFormat="false" ht="14.25" hidden="false" customHeight="false" outlineLevel="0" collapsed="false">
      <c r="A983" s="284"/>
      <c r="B983" s="284"/>
      <c r="C983" s="284"/>
      <c r="D983" s="284"/>
      <c r="E983" s="284"/>
      <c r="F983" s="284"/>
      <c r="G983" s="284"/>
    </row>
    <row r="984" customFormat="false" ht="14.25" hidden="false" customHeight="false" outlineLevel="0" collapsed="false">
      <c r="A984" s="284"/>
      <c r="B984" s="284"/>
      <c r="C984" s="284"/>
      <c r="D984" s="284"/>
      <c r="E984" s="284"/>
      <c r="F984" s="284"/>
      <c r="G984" s="284"/>
    </row>
    <row r="985" customFormat="false" ht="14.25" hidden="false" customHeight="false" outlineLevel="0" collapsed="false">
      <c r="A985" s="284"/>
      <c r="B985" s="284"/>
      <c r="C985" s="284"/>
      <c r="D985" s="284"/>
      <c r="E985" s="284"/>
      <c r="F985" s="284"/>
      <c r="G985" s="284"/>
    </row>
    <row r="986" customFormat="false" ht="14.25" hidden="false" customHeight="false" outlineLevel="0" collapsed="false">
      <c r="A986" s="284"/>
      <c r="B986" s="284"/>
      <c r="C986" s="284"/>
      <c r="D986" s="284"/>
      <c r="E986" s="284"/>
      <c r="F986" s="284"/>
      <c r="G986" s="284"/>
    </row>
    <row r="987" customFormat="false" ht="14.25" hidden="false" customHeight="false" outlineLevel="0" collapsed="false">
      <c r="A987" s="284"/>
      <c r="B987" s="284"/>
      <c r="C987" s="284"/>
      <c r="D987" s="284"/>
      <c r="E987" s="284"/>
      <c r="F987" s="284"/>
      <c r="G987" s="284"/>
    </row>
    <row r="988" customFormat="false" ht="14.25" hidden="false" customHeight="false" outlineLevel="0" collapsed="false">
      <c r="A988" s="284"/>
      <c r="B988" s="284"/>
      <c r="C988" s="284"/>
      <c r="D988" s="284"/>
      <c r="E988" s="284"/>
      <c r="F988" s="284"/>
      <c r="G988" s="284"/>
    </row>
    <row r="989" customFormat="false" ht="14.25" hidden="false" customHeight="false" outlineLevel="0" collapsed="false">
      <c r="A989" s="284"/>
      <c r="B989" s="284"/>
      <c r="C989" s="284"/>
      <c r="D989" s="284"/>
      <c r="E989" s="284"/>
      <c r="F989" s="284"/>
      <c r="G989" s="284"/>
    </row>
    <row r="990" customFormat="false" ht="14.25" hidden="false" customHeight="false" outlineLevel="0" collapsed="false">
      <c r="A990" s="284"/>
      <c r="B990" s="284"/>
      <c r="C990" s="284"/>
      <c r="D990" s="284"/>
      <c r="E990" s="284"/>
      <c r="F990" s="284"/>
      <c r="G990" s="284"/>
    </row>
    <row r="991" customFormat="false" ht="14.25" hidden="false" customHeight="false" outlineLevel="0" collapsed="false">
      <c r="A991" s="284"/>
      <c r="B991" s="284"/>
      <c r="C991" s="284"/>
      <c r="D991" s="284"/>
      <c r="E991" s="284"/>
      <c r="F991" s="284"/>
      <c r="G991" s="284"/>
    </row>
    <row r="992" customFormat="false" ht="14.25" hidden="false" customHeight="false" outlineLevel="0" collapsed="false">
      <c r="A992" s="284"/>
      <c r="B992" s="284"/>
      <c r="C992" s="284"/>
      <c r="D992" s="284"/>
      <c r="E992" s="284"/>
      <c r="F992" s="284"/>
      <c r="G992" s="284"/>
    </row>
    <row r="993" customFormat="false" ht="14.25" hidden="false" customHeight="false" outlineLevel="0" collapsed="false">
      <c r="A993" s="284"/>
      <c r="B993" s="284"/>
      <c r="C993" s="284"/>
      <c r="D993" s="284"/>
      <c r="E993" s="284"/>
      <c r="F993" s="284"/>
      <c r="G993" s="284"/>
    </row>
    <row r="994" customFormat="false" ht="14.25" hidden="false" customHeight="false" outlineLevel="0" collapsed="false">
      <c r="A994" s="284"/>
      <c r="B994" s="284"/>
      <c r="C994" s="284"/>
      <c r="D994" s="284"/>
      <c r="E994" s="284"/>
      <c r="F994" s="284"/>
      <c r="G994" s="284"/>
    </row>
    <row r="995" customFormat="false" ht="14.25" hidden="false" customHeight="false" outlineLevel="0" collapsed="false">
      <c r="A995" s="284"/>
      <c r="B995" s="284"/>
      <c r="C995" s="284"/>
      <c r="D995" s="284"/>
      <c r="E995" s="284"/>
      <c r="F995" s="284"/>
      <c r="G995" s="284"/>
    </row>
    <row r="996" customFormat="false" ht="14.25" hidden="false" customHeight="false" outlineLevel="0" collapsed="false">
      <c r="A996" s="284"/>
      <c r="B996" s="284"/>
      <c r="C996" s="284"/>
      <c r="D996" s="284"/>
      <c r="E996" s="284"/>
      <c r="F996" s="284"/>
      <c r="G996" s="284"/>
    </row>
    <row r="997" customFormat="false" ht="14.25" hidden="false" customHeight="false" outlineLevel="0" collapsed="false">
      <c r="A997" s="284"/>
      <c r="B997" s="284"/>
      <c r="C997" s="284"/>
      <c r="D997" s="284"/>
      <c r="E997" s="284"/>
      <c r="F997" s="284"/>
      <c r="G997" s="284"/>
    </row>
    <row r="998" customFormat="false" ht="14.25" hidden="false" customHeight="false" outlineLevel="0" collapsed="false">
      <c r="A998" s="284"/>
      <c r="B998" s="284"/>
      <c r="C998" s="284"/>
      <c r="D998" s="284"/>
      <c r="E998" s="284"/>
      <c r="F998" s="284"/>
      <c r="G998" s="284"/>
    </row>
    <row r="999" customFormat="false" ht="14.25" hidden="false" customHeight="false" outlineLevel="0" collapsed="false">
      <c r="A999" s="284"/>
      <c r="B999" s="284"/>
      <c r="C999" s="284"/>
      <c r="D999" s="284"/>
      <c r="E999" s="284"/>
      <c r="F999" s="284"/>
      <c r="G999" s="284"/>
    </row>
    <row r="1000" customFormat="false" ht="14.25" hidden="false" customHeight="false" outlineLevel="0" collapsed="false">
      <c r="A1000" s="284"/>
      <c r="B1000" s="284"/>
      <c r="C1000" s="284"/>
      <c r="D1000" s="284"/>
      <c r="E1000" s="284"/>
      <c r="F1000" s="284"/>
      <c r="G1000" s="284"/>
    </row>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0">
    <mergeCell ref="A1:G1"/>
    <mergeCell ref="A2:G2"/>
    <mergeCell ref="A10:E10"/>
    <mergeCell ref="A11:G11"/>
    <mergeCell ref="A18:E18"/>
    <mergeCell ref="A19:G19"/>
    <mergeCell ref="A23:E23"/>
    <mergeCell ref="A24:E24"/>
    <mergeCell ref="A25:E25"/>
    <mergeCell ref="A26:E26"/>
  </mergeCells>
  <printOptions headings="false" gridLines="false" gridLinesSet="true" horizontalCentered="false" verticalCentered="false"/>
  <pageMargins left="0.511805555555555" right="0.511805555555555" top="0.7875" bottom="0.7875" header="0.511805555555555" footer="0.511805555555555"/>
  <pageSetup paperSize="9" scale="8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631</TotalTime>
  <Application>LibreOffice/7.0.6.2$Windows_X86_64 LibreOffice_project/144abb84a525d8e30c9dbbefa69cbbf2d8d4ae3b</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2022-05-26T13:25:10Z</dcterms:created>
  <dc:creator>Davi Lima</dc:creator>
  <dc:description/>
  <dc:language>pt-BR</dc:language>
  <cp:lastModifiedBy/>
  <dcterms:modified xsi:type="dcterms:W3CDTF">2025-01-17T09:56:01Z</dcterms:modified>
  <cp:revision>101</cp:revision>
  <dc:subject/>
  <dc:title/>
</cp:coreProperties>
</file>

<file path=docProps/custom.xml><?xml version="1.0" encoding="utf-8"?>
<Properties xmlns="http://schemas.openxmlformats.org/officeDocument/2006/custom-properties" xmlns:vt="http://schemas.openxmlformats.org/officeDocument/2006/docPropsVTypes"/>
</file>